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80" activeTab="1"/>
  </bookViews>
  <sheets>
    <sheet name="Income statement" sheetId="1" r:id="rId1"/>
    <sheet name="Balance sheet" sheetId="2" r:id="rId2"/>
  </sheets>
  <externalReferences>
    <externalReference r:id="rId5"/>
    <externalReference r:id="rId6"/>
  </externalReferences>
  <definedNames>
    <definedName name="_xlnm.Print_Titles">$5:$6</definedName>
  </definedNames>
  <calcPr fullCalcOnLoad="1"/>
</workbook>
</file>

<file path=xl/comments1.xml><?xml version="1.0" encoding="utf-8"?>
<comments xmlns="http://schemas.openxmlformats.org/spreadsheetml/2006/main">
  <authors>
    <author>LANB</author>
  </authors>
  <commentList>
    <comment ref="E42" authorId="0">
      <text>
        <r>
          <rPr>
            <b/>
            <sz val="8"/>
            <rFont val="Tahoma"/>
            <family val="0"/>
          </rPr>
          <t>LANB:</t>
        </r>
        <r>
          <rPr>
            <sz val="8"/>
            <rFont val="Tahoma"/>
            <family val="0"/>
          </rPr>
          <t xml:space="preserve">
tai sao????</t>
        </r>
      </text>
    </comment>
  </commentList>
</comments>
</file>

<file path=xl/sharedStrings.xml><?xml version="1.0" encoding="utf-8"?>
<sst xmlns="http://schemas.openxmlformats.org/spreadsheetml/2006/main" count="293" uniqueCount="190">
  <si>
    <t>TỔNG CÔNG TY CÔNG NGHIỆP XI MĂNG VIỆT NAM</t>
  </si>
  <si>
    <t>BÁO CÁO TÀI CHÍNH</t>
  </si>
  <si>
    <t>CÔNG TY CỔ PHẦN XI MĂNG BÚT SƠN</t>
  </si>
  <si>
    <t>Cho kỳ hoạt động từ ngày 01/7/2008</t>
  </si>
  <si>
    <t>Xã Thanh Sơn, huyện Kim Bảng, tỉnh Hà Nam</t>
  </si>
  <si>
    <t xml:space="preserve"> đến ngày 30/9/2008</t>
  </si>
  <si>
    <t>BẢNG CÂN ĐỐI  KẾ TOÁN</t>
  </si>
  <si>
    <t>Tại ngày 30/9/2008</t>
  </si>
  <si>
    <t>Mẫu số B 01 - DN</t>
  </si>
  <si>
    <t>Đơn vị tính: VNĐ</t>
  </si>
  <si>
    <t>TÀI SẢN</t>
  </si>
  <si>
    <t>Mã số</t>
  </si>
  <si>
    <t>Thuyết minh</t>
  </si>
  <si>
    <t>01/01/2007</t>
  </si>
  <si>
    <t>30/9/2008</t>
  </si>
  <si>
    <t>01/7/2008</t>
  </si>
  <si>
    <t>A -</t>
  </si>
  <si>
    <t>TÀI SẢN NGẮN HẠN</t>
  </si>
  <si>
    <t>( 100 = 110 + 130 + 140 + 150)</t>
  </si>
  <si>
    <t>I-</t>
  </si>
  <si>
    <t>Tiền</t>
  </si>
  <si>
    <t>1.</t>
  </si>
  <si>
    <t>3.1</t>
  </si>
  <si>
    <t>2.</t>
  </si>
  <si>
    <t>Các khoản tương đương tiền</t>
  </si>
  <si>
    <t>II-</t>
  </si>
  <si>
    <t>Các khoản đầu tư tài chính ngắn hạn</t>
  </si>
  <si>
    <t>Đầu tư ngắn hạn</t>
  </si>
  <si>
    <t>Dự phòng giảm giá chứng khoán ngắn hạn</t>
  </si>
  <si>
    <t>III-</t>
  </si>
  <si>
    <t>Các khoản phải thu</t>
  </si>
  <si>
    <t>Phải thu của khách hàng</t>
  </si>
  <si>
    <t>Trả trước cho người bán</t>
  </si>
  <si>
    <t>3.</t>
  </si>
  <si>
    <t>Phải thu nội bộ</t>
  </si>
  <si>
    <t>4.</t>
  </si>
  <si>
    <t>Phải thu theo tiến độ kế hoạch hợp đồng xây dựng</t>
  </si>
  <si>
    <t>Các khoản phải thu khác</t>
  </si>
  <si>
    <t>Dự phòng các khoản phải thu khó đòi</t>
  </si>
  <si>
    <t>IV-</t>
  </si>
  <si>
    <t>Hàng tồn kho</t>
  </si>
  <si>
    <t>3.3</t>
  </si>
  <si>
    <t>Dự phòng giảm giá hàng tồn kho</t>
  </si>
  <si>
    <t>V-</t>
  </si>
  <si>
    <t>Tài sản ngắn hạn khác</t>
  </si>
  <si>
    <t>Chi phí trả trước ngắn hạn</t>
  </si>
  <si>
    <t>3.5</t>
  </si>
  <si>
    <t>Thuế GTGT được khấu trừ</t>
  </si>
  <si>
    <t>3.2</t>
  </si>
  <si>
    <t>B -</t>
  </si>
  <si>
    <t>TÀI SẢN DÀI HẠN</t>
  </si>
  <si>
    <t>( 200 = 210 + 220 + 250 + 260)</t>
  </si>
  <si>
    <t>Các khoản phải thu dài hạn</t>
  </si>
  <si>
    <t>Phải thu dài hạn của khách hàng</t>
  </si>
  <si>
    <t>Phải thu nội bộ dài hạn</t>
  </si>
  <si>
    <t>Phải thu dài hạn khác</t>
  </si>
  <si>
    <t>Dự phòng phải thu dài hạn khó đòi</t>
  </si>
  <si>
    <t>Tài sản cố định</t>
  </si>
  <si>
    <t>Tài sản cố định hữu hình</t>
  </si>
  <si>
    <t>3.10</t>
  </si>
  <si>
    <t>-</t>
  </si>
  <si>
    <t>Nguyên giá</t>
  </si>
  <si>
    <t>Giá trị hao mòn luỹ kế</t>
  </si>
  <si>
    <t>Tài sản cố định thuê tài chính</t>
  </si>
  <si>
    <t>Tài sản cố định vô hình</t>
  </si>
  <si>
    <t xml:space="preserve">4. </t>
  </si>
  <si>
    <t>Chi phí xây dựng cơ bản dở dang</t>
  </si>
  <si>
    <t>3.4</t>
  </si>
  <si>
    <t xml:space="preserve">III. </t>
  </si>
  <si>
    <t>Bất động sản đầu tư</t>
  </si>
  <si>
    <t>IV.</t>
  </si>
  <si>
    <t>Các khoản đầu tư tài chính dài hạn</t>
  </si>
  <si>
    <t>Đầu tư vào công ty con</t>
  </si>
  <si>
    <t>Đầu tư vào công ty liên doanh, liên kết</t>
  </si>
  <si>
    <t>Đầu tư dài hạn khác</t>
  </si>
  <si>
    <t>Dự phòng giảm giá chứng khoán đầu tư dài hạn</t>
  </si>
  <si>
    <t>Tài sản dài hạn khác</t>
  </si>
  <si>
    <t>Chi phí trả trước dài hạn</t>
  </si>
  <si>
    <t>3.6</t>
  </si>
  <si>
    <t>Tài sản thuế thu nhập hoãn lại</t>
  </si>
  <si>
    <t>TỔNG CỘNG TÀI SẢN ( 270= 100 + 200)</t>
  </si>
  <si>
    <t>Các thuyết minh từ trang       đến trang      là một bộ phận hợp thành của Báo cáo tài chính</t>
  </si>
  <si>
    <t>CÔNG TY CỔ PHÂN XI MĂNG BÚT SƠN</t>
  </si>
  <si>
    <t xml:space="preserve"> đến ngày 30/9/2007</t>
  </si>
  <si>
    <t>BẢNG CÂN ĐỐI  KẾ TOÁN (TIẾP THEO)</t>
  </si>
  <si>
    <t>Tại ngày 30/09/2008</t>
  </si>
  <si>
    <t>NGUỒN VỐN</t>
  </si>
  <si>
    <t>A-</t>
  </si>
  <si>
    <t>NỢ PHẢI TRẢ ( 300 = 310 +320)</t>
  </si>
  <si>
    <t>Nợ ngắn hạn</t>
  </si>
  <si>
    <t>Vay và nợ ngắn hạn</t>
  </si>
  <si>
    <t>3.8</t>
  </si>
  <si>
    <t>Phải trả người bán</t>
  </si>
  <si>
    <t>Người mua trả tiền trước</t>
  </si>
  <si>
    <t>Thuế và các khoản phải nộp Nhà nước</t>
  </si>
  <si>
    <t>3.9</t>
  </si>
  <si>
    <t>5.</t>
  </si>
  <si>
    <t>Phải trả công nhân viên</t>
  </si>
  <si>
    <t>6.</t>
  </si>
  <si>
    <t>Chi phí phải trả</t>
  </si>
  <si>
    <t>3.7</t>
  </si>
  <si>
    <t>7.</t>
  </si>
  <si>
    <t>Phải trả nội bộ</t>
  </si>
  <si>
    <t>8.</t>
  </si>
  <si>
    <t>Phải trả theo tiến độ hợp đồng xây dựng</t>
  </si>
  <si>
    <t>Các khoản phải trả, phải nộp khác</t>
  </si>
  <si>
    <t>Nợ dài hạn</t>
  </si>
  <si>
    <t>Phải trả dài hạn người bán</t>
  </si>
  <si>
    <t>Phải trả dài hạn nội bộ</t>
  </si>
  <si>
    <t>Phải trả dài hạn khác</t>
  </si>
  <si>
    <t>Vay và nợ dài hạn</t>
  </si>
  <si>
    <t>3.11</t>
  </si>
  <si>
    <t>Thuế thu nhập hoãn lại phải trả</t>
  </si>
  <si>
    <t>B-</t>
  </si>
  <si>
    <t>VỐN CHỦ SỞ HỮU ( 400 = 410 + 420)</t>
  </si>
  <si>
    <t>Vốn chủ sở hữu</t>
  </si>
  <si>
    <t>Vốn đầu tư của chủ sở hữu</t>
  </si>
  <si>
    <t>3.13</t>
  </si>
  <si>
    <t>Thặng dư vốn cổ phần</t>
  </si>
  <si>
    <t>Cổ phiếu ngân quỹ</t>
  </si>
  <si>
    <t>Chênh lệch đánh giá tài sản</t>
  </si>
  <si>
    <t>Chênh lệch tỷ giá hối đoái</t>
  </si>
  <si>
    <t>Quỹ đầu tư phát triển</t>
  </si>
  <si>
    <t>3.12</t>
  </si>
  <si>
    <t>Quỹ dự phòng tài chính</t>
  </si>
  <si>
    <t>Quỹ chia cổ tức</t>
  </si>
  <si>
    <t>Lợi nhuận sau thuế chưa phân phối</t>
  </si>
  <si>
    <t>Chênh lệch thu chi chưa xử lý</t>
  </si>
  <si>
    <t>Nguồn vốn đầu tư xây dựng cơ bản</t>
  </si>
  <si>
    <t>Nguồn kinh phí và quỹ khác</t>
  </si>
  <si>
    <t>Quỹ khen thưởng và phúc lợi</t>
  </si>
  <si>
    <t>Nguồn kinh phí</t>
  </si>
  <si>
    <t>Nguồn vốn đã hình thành TSCĐ</t>
  </si>
  <si>
    <t>TỔNG CỘNG NGUỒN VỐN ( 430 = 300 +400)</t>
  </si>
  <si>
    <t>CÁC CHỈ TIÊU NGOÀI BẢNG CÂN ĐỐI KẾ TOÁN</t>
  </si>
  <si>
    <t>Chỉ tiêu</t>
  </si>
  <si>
    <t>Đơn vị</t>
  </si>
  <si>
    <t>Tài sản thuê ngoài</t>
  </si>
  <si>
    <t>Vật tư, hàng hoá nhận giữ hộ</t>
  </si>
  <si>
    <t>Hàng hóa nhận bán hộ, nhận ký gửi</t>
  </si>
  <si>
    <t>Nợ khó đòi đã xử lý</t>
  </si>
  <si>
    <t>VNĐ</t>
  </si>
  <si>
    <t>Ngoại tệ các loại</t>
  </si>
  <si>
    <t>Dự toán chi hoạt động</t>
  </si>
  <si>
    <t xml:space="preserve">Ngoại tệ các loại </t>
  </si>
  <si>
    <t>USD</t>
  </si>
  <si>
    <t>Hà nam, ngày     tháng     năm 2008</t>
  </si>
  <si>
    <t xml:space="preserve">     Người lập biểu                                   Kế toán trưởng</t>
  </si>
  <si>
    <t xml:space="preserve">   Giám đốc</t>
  </si>
  <si>
    <t>Nguyễn Ngọc Tuấn                                 Ngô Đức Lưu</t>
  </si>
  <si>
    <t>Bùi Văn Tròn</t>
  </si>
  <si>
    <t>Các thuyết minh từ trang      đến trang       là một bộ phận hợp thành của Báo cáo tài chính</t>
  </si>
  <si>
    <t>BÁO CÁO KẾT QUẢ HOẠT ĐỘNG KINH DOANH</t>
  </si>
  <si>
    <t>Cho kỳ hoạt động từ ngày 01/7/2008 đến ngày 30/9/2008</t>
  </si>
  <si>
    <t>MẪU B 02-DN</t>
  </si>
  <si>
    <t xml:space="preserve"> CHỈ TIÊU </t>
  </si>
  <si>
    <t>Cho kỳ hoạt động 
từ ngày 01/7/2008
 đến ngày 30/9/2008</t>
  </si>
  <si>
    <t>Lũy kế từ đầu năm
 đến ngày 30/9/2008</t>
  </si>
  <si>
    <t>Năm 2004</t>
  </si>
  <si>
    <t>Doanh thu bán hàng và cung cấp dịch vụ</t>
  </si>
  <si>
    <t>01</t>
  </si>
  <si>
    <t>3.14</t>
  </si>
  <si>
    <t>Các khoản giảm trừ</t>
  </si>
  <si>
    <t>03</t>
  </si>
  <si>
    <t>Chiết khấu thương mại</t>
  </si>
  <si>
    <t>Giảm giá hàng bán</t>
  </si>
  <si>
    <t>Hàng bán bị trả lại</t>
  </si>
  <si>
    <t>Thuế tiêu thụ đặc biệt phải nộp</t>
  </si>
  <si>
    <t>Doanh thu thuần về bán hàng và CCDV</t>
  </si>
  <si>
    <t>Giá vốn hàng bán</t>
  </si>
  <si>
    <t>3.15</t>
  </si>
  <si>
    <t>Lợi nhuận gộp về bán hàng và CCDV</t>
  </si>
  <si>
    <t>Doanh thu hoạt động tài chính</t>
  </si>
  <si>
    <t>Chi phí tài chính</t>
  </si>
  <si>
    <t>Trong đó: Chi phí lãi vay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</si>
  <si>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</si>
  <si>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</si>
  <si>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</si>
  <si>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</si>
  <si>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</si>
  <si>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 xml:space="preserve">Lợi nhuận khác </t>
  </si>
  <si>
    <t>3.16</t>
  </si>
  <si>
    <t xml:space="preserve">Tổng lợi nhuận kế toán trước thuế                  </t>
  </si>
  <si>
    <t>Thuế thu nhập doanh nghiệp</t>
  </si>
  <si>
    <t>3.17</t>
  </si>
  <si>
    <t xml:space="preserve">Lợi nhuận sau thuế thu nhập doanh nghiệp </t>
  </si>
  <si>
    <t>Hà nam, ngày       tháng      năm 2008</t>
  </si>
  <si>
    <t xml:space="preserve">     Người lập biểu                            Kế toán trưởng                                          Giám đốc</t>
  </si>
  <si>
    <t xml:space="preserve">  Nguyễn Ngọc Tuấn                          Ngô Đức Lưu                                        Bùi Văn Tròn</t>
  </si>
  <si>
    <t>Các thuyết minh từ trang      đến trang     là một bộ phận hợp thành của Báo cáo tài chính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</si>
</sst>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&quot;-&quot;??_)"/>
    <numFmt numFmtId="165" formatCode="#,##0_)_%;\(#,##0\)_%;"/>
    <numFmt numFmtId="166" formatCode="&quot;$&quot;* #,##0_)_%;&quot;$&quot;* \(#,##0\)_%;&quot;$&quot;* &quot;-&quot;??_)_%;@_)_%"/>
    <numFmt numFmtId="167" formatCode="mmmm\ &quot;d&quot;\,\ yyyy"/>
    <numFmt numFmtId="168" formatCode="0_)%;\(0\)%"/>
    <numFmt numFmtId="169" formatCode="_ * #,##0_ ;_ * \-#,##0_ ;_ * &quot;-&quot;??_ ;_ @_ "/>
    <numFmt numFmtId="170" formatCode="* #,##0_);* \(#,##0\);&quot;-&quot;??_);@"/>
    <numFmt numFmtId="171" formatCode="* \(#,##0\);* #,##0_);&quot;-&quot;??_);@"/>
    <numFmt numFmtId="172" formatCode="_(* #,##0_);_(* \(#,##0\);_(* \ _)"/>
    <numFmt numFmtId="173" formatCode="#,##0.0_)_%;\(#,##0.0\)_%;\ \ .0_)_%"/>
    <numFmt numFmtId="174" formatCode="#,##0.00_)_%;\(#,##0.00\)_%;\ \ .00_)_%"/>
    <numFmt numFmtId="175" formatCode="#,##0.000_)_%;\(#,##0.000\)_%;\ \ .000_)_%"/>
    <numFmt numFmtId="176" formatCode="_(&quot;$&quot;* #,##0_);_(&quot;$&quot;* \(#,##0\);_(&quot;$&quot;* \ _)"/>
    <numFmt numFmtId="177" formatCode="&quot;$&quot;* #,##0.0_)_%;&quot;$&quot;* \(#,##0.0\)_%;&quot;$&quot;* \ .0_)_%"/>
    <numFmt numFmtId="178" formatCode="&quot;$&quot;* #,##0.00_)_%;&quot;$&quot;* \(#,##0.00\)_%;&quot;$&quot;* \ .00_)_%"/>
    <numFmt numFmtId="179" formatCode="&quot;$&quot;* #,##0.000_)_%;&quot;$&quot;* \(#,##0.000\)_%;&quot;$&quot;* \ .000_)_%"/>
    <numFmt numFmtId="180" formatCode="_._.* #,##0_)_%;_._.* \(#,##0\)_%;_._.* 0_)_%;_._.@_)_%"/>
    <numFmt numFmtId="181" formatCode="_._.* #,##0.0_)_%;_._.* \(#,##0.0\)_%"/>
    <numFmt numFmtId="182" formatCode="_._.* #,##0.00_)_%;_._.* \(#,##0.00\)_%"/>
    <numFmt numFmtId="183" formatCode="_._.* #,##0.000_)_%;_._.* \(#,##0.000\)_%"/>
    <numFmt numFmtId="184" formatCode="_._.&quot;$&quot;* #,##0_)_%;_._.&quot;$&quot;* \(#,##0\)_%;_._.&quot;$&quot;* 0_)_%;_._.@_)_%"/>
    <numFmt numFmtId="185" formatCode="_._.&quot;$&quot;* #,##0.0_)_%;_._.&quot;$&quot;* \(#,##0.0\)_%"/>
    <numFmt numFmtId="186" formatCode="_._.&quot;$&quot;* #,##0.00_)_%;_._.&quot;$&quot;* \(#,##0.00\)_%"/>
    <numFmt numFmtId="187" formatCode="_._.&quot;$&quot;* #,##0.000_)_%;_._.&quot;$&quot;* \(#,##0.000\)_%"/>
    <numFmt numFmtId="188" formatCode="_(0_)%;\(0\)%"/>
    <numFmt numFmtId="189" formatCode="_._._(* 0_)%;_._.* \(0\)%"/>
    <numFmt numFmtId="190" formatCode="_(0.0_)%;\(0.0\)%"/>
    <numFmt numFmtId="191" formatCode="_._._(* 0.0_)%;_._.* \(0.0\)%"/>
    <numFmt numFmtId="192" formatCode="_(0.00_)%;\(0.00\)%"/>
    <numFmt numFmtId="193" formatCode="_._._(* 0.00_)%;_._.* \(0.00\)%"/>
    <numFmt numFmtId="194" formatCode="_(0.000_)%;\(0.000\)%"/>
    <numFmt numFmtId="195" formatCode="_._._(* 0.000_)%;_._.* \(0.000\)%"/>
    <numFmt numFmtId="196" formatCode="_._.* \(#,##0\)_%;_._.* #,##0_)_%;_._.* 0_)_%;_._.@_)_%"/>
    <numFmt numFmtId="197" formatCode="_._.&quot;$&quot;* \(#,##0\)_%;_._.&quot;$&quot;* #,##0_)_%;_._.&quot;$&quot;* 0_)_%;_._.@_)_%"/>
    <numFmt numFmtId="198" formatCode="0%_);\(0%\)"/>
    <numFmt numFmtId="199" formatCode="_(* #,##0_);_(* \(#,##0\);_(* &quot;-&quot;??_);_(@_)"/>
    <numFmt numFmtId="200" formatCode="_(* #,##0.00_);_(* \(#,##0.00\);_(* \ _)"/>
    <numFmt numFmtId="201" formatCode="_._.&quot;€&quot;* #,##0.0_)_%;_._.&quot;€&quot;* \(#,##0.0\)_%"/>
    <numFmt numFmtId="202" formatCode="_._.&quot;€&quot;* #,##0.00_)_%;_._.&quot;€&quot;* \(#,##0.00\)_%"/>
    <numFmt numFmtId="203" formatCode="_._.&quot;€&quot;* #,##0.000_)_%;_._.&quot;€&quot;* \(#,##0.000\)_%"/>
    <numFmt numFmtId="204" formatCode="_ * #,##0_)\ _$_ ;_ * \(#,##0\)\ _$_ ;_ * &quot;-&quot;_)\ _$_ ;_ @_ "/>
    <numFmt numFmtId="205" formatCode="###\ ###\ ###\ ###\ ##0"/>
    <numFmt numFmtId="206" formatCode="#,#00;[Red]\-#,#00;_@&quot;-&quot;"/>
    <numFmt numFmtId="207" formatCode="#,##0.00_);\(#,##0.00\);&quot;-&quot;??_)"/>
    <numFmt numFmtId="208" formatCode="_-* #,##0.00_-;\-* #,##0.00_-;_-* &quot;-&quot;??_-;_-@_-"/>
    <numFmt numFmtId="209" formatCode="0.00000000"/>
    <numFmt numFmtId="210" formatCode="0.0000000"/>
    <numFmt numFmtId="211" formatCode="&quot;\&quot;#,##0;[Red]&quot;\&quot;\-#,##0"/>
    <numFmt numFmtId="212" formatCode="&quot;\&quot;#,##0.00;[Red]&quot;\&quot;\-#,##0.00"/>
    <numFmt numFmtId="213" formatCode="#,##0;[Red]&quot;-&quot;#,##0"/>
    <numFmt numFmtId="214" formatCode="#,##0.00;[Red]&quot;-&quot;#,##0.00"/>
    <numFmt numFmtId="215" formatCode="_-* #,##0_-;\-* #,##0_-;_-* &quot;-&quot;_-;_-@_-"/>
    <numFmt numFmtId="216" formatCode="_-&quot;$&quot;* #,##0_-;\-&quot;$&quot;* #,##0_-;_-&quot;$&quot;* &quot;-&quot;_-;_-@_-"/>
    <numFmt numFmtId="217" formatCode="_-&quot;$&quot;* #,##0.00_-;\-&quot;$&quot;* #,##0.00_-;_-&quot;$&quot;* &quot;-&quot;??_-;_-@_-"/>
    <numFmt numFmtId="218" formatCode="&quot;VND&quot;#,##0_);[Red]\(&quot;VND&quot;#,##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000"/>
  </numFmts>
  <fonts count="47">
    <font>
      <sz val="10"/>
      <name val="Arial"/>
      <family val="0"/>
    </font>
    <font>
      <sz val="12"/>
      <name val="Vni-times"/>
      <family val="0"/>
    </font>
    <font>
      <sz val="12"/>
      <name val="¹UAAA¼"/>
      <family val="3"/>
    </font>
    <font>
      <sz val="12"/>
      <name val="¹ÙÅÁÃ¼"/>
      <family val="1"/>
    </font>
    <font>
      <sz val="12"/>
      <name val="Helv"/>
      <family val="2"/>
    </font>
    <font>
      <b/>
      <sz val="11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.Vn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0"/>
      <name val="VNtimes new roman"/>
      <family val="0"/>
    </font>
    <font>
      <sz val="11"/>
      <name val="New Times Roman"/>
      <family val="0"/>
    </font>
    <font>
      <sz val="10"/>
      <name val="VNbook-Antiqua"/>
      <family val="0"/>
    </font>
    <font>
      <b/>
      <sz val="10"/>
      <color indexed="10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.VnTime"/>
      <family val="2"/>
    </font>
    <font>
      <b/>
      <sz val="11"/>
      <color indexed="12"/>
      <name val="Times New Roman"/>
      <family val="1"/>
    </font>
    <font>
      <u val="singleAccounting"/>
      <sz val="11"/>
      <color indexed="12"/>
      <name val="Times New Roman"/>
      <family val="1"/>
    </font>
    <font>
      <b/>
      <i/>
      <sz val="11"/>
      <name val="Times New Roman"/>
      <family val="1"/>
    </font>
    <font>
      <i/>
      <sz val="11"/>
      <color indexed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0" fillId="0" borderId="0">
      <alignment/>
      <protection/>
    </xf>
    <xf numFmtId="20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7" fontId="4" fillId="0" borderId="0">
      <alignment/>
      <protection/>
    </xf>
    <xf numFmtId="0" fontId="5" fillId="0" borderId="0" applyFill="0" applyBorder="0" applyProtection="0">
      <alignment horizontal="center"/>
    </xf>
    <xf numFmtId="0" fontId="6" fillId="0" borderId="1">
      <alignment horizontal="center"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7" fillId="0" borderId="0" applyFont="0" applyFill="0" applyBorder="0" applyAlignment="0" applyProtection="0"/>
    <xf numFmtId="182" fontId="9" fillId="0" borderId="0" applyFont="0" applyFill="0" applyBorder="0" applyAlignment="0" applyProtection="0"/>
    <xf numFmtId="174" fontId="7" fillId="0" borderId="0" applyFont="0" applyFill="0" applyBorder="0" applyAlignment="0" applyProtection="0"/>
    <xf numFmtId="183" fontId="9" fillId="0" borderId="0" applyFont="0" applyFill="0" applyBorder="0" applyAlignment="0" applyProtection="0"/>
    <xf numFmtId="175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8" fillId="0" borderId="0" applyFill="0" applyBorder="0" applyAlignment="0" applyProtection="0"/>
    <xf numFmtId="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96" fontId="11" fillId="0" borderId="0" applyFill="0" applyBorder="0" applyProtection="0">
      <alignment/>
    </xf>
    <xf numFmtId="197" fontId="8" fillId="0" borderId="0" applyFont="0" applyFill="0" applyBorder="0" applyAlignment="0" applyProtection="0"/>
    <xf numFmtId="171" fontId="12" fillId="0" borderId="0" applyFill="0" applyBorder="0" applyProtection="0">
      <alignment/>
    </xf>
    <xf numFmtId="171" fontId="12" fillId="0" borderId="2" applyFill="0" applyProtection="0">
      <alignment/>
    </xf>
    <xf numFmtId="171" fontId="12" fillId="0" borderId="3" applyFill="0" applyProtection="0">
      <alignment/>
    </xf>
    <xf numFmtId="18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185" fontId="9" fillId="0" borderId="0" applyFont="0" applyFill="0" applyBorder="0" applyAlignment="0" applyProtection="0"/>
    <xf numFmtId="177" fontId="7" fillId="0" borderId="0" applyFont="0" applyFill="0" applyBorder="0" applyAlignment="0" applyProtection="0"/>
    <xf numFmtId="201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78" fontId="7" fillId="0" borderId="0" applyFont="0" applyFill="0" applyBorder="0" applyAlignment="0" applyProtection="0"/>
    <xf numFmtId="20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79" fontId="7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13" fillId="0" borderId="0" applyFont="0" applyFill="0" applyBorder="0" applyAlignment="0" applyProtection="0"/>
    <xf numFmtId="167" fontId="0" fillId="0" borderId="0" applyFont="0" applyFill="0" applyBorder="0" applyAlignment="0" applyProtection="0"/>
    <xf numFmtId="14" fontId="1" fillId="0" borderId="0" applyFont="0" applyFill="0" applyBorder="0" applyAlignment="0" applyProtection="0"/>
    <xf numFmtId="170" fontId="12" fillId="0" borderId="0" applyFill="0" applyBorder="0" applyProtection="0">
      <alignment/>
    </xf>
    <xf numFmtId="170" fontId="12" fillId="0" borderId="2" applyFill="0" applyProtection="0">
      <alignment/>
    </xf>
    <xf numFmtId="170" fontId="12" fillId="0" borderId="3" applyFill="0" applyProtection="0">
      <alignment/>
    </xf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Alignment="0" applyProtection="0"/>
    <xf numFmtId="0" fontId="15" fillId="0" borderId="5">
      <alignment horizontal="left" vertical="center"/>
      <protection/>
    </xf>
    <xf numFmtId="14" fontId="16" fillId="2" borderId="6">
      <alignment horizontal="center" vertical="center" wrapText="1"/>
      <protection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Fill="0" applyAlignment="0" applyProtection="0"/>
    <xf numFmtId="0" fontId="5" fillId="0" borderId="7" applyFill="0" applyAlignment="0" applyProtection="0"/>
    <xf numFmtId="14" fontId="16" fillId="0" borderId="6" applyFill="0">
      <alignment horizontal="center" vertical="center" wrapText="1"/>
      <protection/>
    </xf>
    <xf numFmtId="0" fontId="18" fillId="0" borderId="0" applyNumberFormat="0" applyFill="0" applyBorder="0" applyAlignment="0" applyProtection="0"/>
    <xf numFmtId="0" fontId="19" fillId="0" borderId="0" applyNumberFormat="0" applyFont="0" applyFill="0" applyAlignment="0">
      <protection/>
    </xf>
    <xf numFmtId="218" fontId="20" fillId="0" borderId="0">
      <alignment/>
      <protection/>
    </xf>
    <xf numFmtId="205" fontId="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Fill="0" applyBorder="0" applyAlignment="0" applyProtection="0"/>
    <xf numFmtId="9" fontId="21" fillId="0" borderId="0" applyFont="0" applyFill="0" applyBorder="0" applyAlignment="0" applyProtection="0"/>
    <xf numFmtId="168" fontId="5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9" fillId="0" borderId="0" applyFont="0" applyFill="0" applyBorder="0" applyAlignment="0" applyProtection="0"/>
    <xf numFmtId="198" fontId="0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8" fillId="0" borderId="0" applyFont="0" applyFill="0" applyBorder="0" applyAlignment="0" applyProtection="0"/>
    <xf numFmtId="14" fontId="22" fillId="0" borderId="0">
      <alignment/>
      <protection/>
    </xf>
    <xf numFmtId="0" fontId="23" fillId="0" borderId="0" applyFill="0" applyBorder="0" applyProtection="0">
      <alignment horizontal="left" vertical="top"/>
    </xf>
    <xf numFmtId="0" fontId="0" fillId="0" borderId="8" applyNumberFormat="0" applyFont="0" applyFill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215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2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0" fontId="27" fillId="0" borderId="0">
      <alignment/>
      <protection/>
    </xf>
    <xf numFmtId="216" fontId="7" fillId="0" borderId="0" applyFont="0" applyFill="0" applyBorder="0" applyAlignment="0" applyProtection="0"/>
    <xf numFmtId="6" fontId="28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  <protection/>
    </xf>
  </cellStyleXfs>
  <cellXfs count="228">
    <xf numFmtId="0" fontId="0" fillId="0" borderId="0" xfId="0" applyAlignment="1">
      <alignment/>
    </xf>
    <xf numFmtId="169" fontId="31" fillId="0" borderId="0" xfId="41" applyNumberFormat="1" applyFont="1" applyAlignment="1">
      <alignment/>
    </xf>
    <xf numFmtId="0" fontId="31" fillId="0" borderId="0" xfId="82" applyFont="1" applyAlignment="1">
      <alignment/>
      <protection/>
    </xf>
    <xf numFmtId="0" fontId="32" fillId="0" borderId="0" xfId="82" applyFont="1">
      <alignment/>
      <protection/>
    </xf>
    <xf numFmtId="0" fontId="31" fillId="0" borderId="0" xfId="82" applyFont="1" applyAlignment="1">
      <alignment horizontal="right"/>
      <protection/>
    </xf>
    <xf numFmtId="164" fontId="32" fillId="0" borderId="0" xfId="31" applyFont="1" applyAlignment="1">
      <alignment/>
    </xf>
    <xf numFmtId="169" fontId="32" fillId="0" borderId="0" xfId="41" applyNumberFormat="1" applyFont="1" applyAlignment="1">
      <alignment/>
    </xf>
    <xf numFmtId="3" fontId="32" fillId="0" borderId="0" xfId="41" applyNumberFormat="1" applyFont="1" applyAlignment="1">
      <alignment/>
    </xf>
    <xf numFmtId="169" fontId="31" fillId="0" borderId="0" xfId="41" applyNumberFormat="1" applyFont="1" applyBorder="1" applyAlignment="1">
      <alignment/>
    </xf>
    <xf numFmtId="0" fontId="32" fillId="0" borderId="0" xfId="82" applyFont="1" applyAlignment="1">
      <alignment horizontal="right"/>
      <protection/>
    </xf>
    <xf numFmtId="169" fontId="32" fillId="0" borderId="7" xfId="41" applyNumberFormat="1" applyFont="1" applyBorder="1" applyAlignment="1">
      <alignment/>
    </xf>
    <xf numFmtId="0" fontId="31" fillId="0" borderId="7" xfId="82" applyFont="1" applyBorder="1" applyAlignment="1">
      <alignment/>
      <protection/>
    </xf>
    <xf numFmtId="0" fontId="32" fillId="0" borderId="7" xfId="82" applyFont="1" applyBorder="1">
      <alignment/>
      <protection/>
    </xf>
    <xf numFmtId="0" fontId="32" fillId="0" borderId="7" xfId="82" applyFont="1" applyBorder="1" applyAlignment="1">
      <alignment horizontal="right"/>
      <protection/>
    </xf>
    <xf numFmtId="0" fontId="32" fillId="0" borderId="0" xfId="83" applyFont="1">
      <alignment/>
      <protection/>
    </xf>
    <xf numFmtId="3" fontId="32" fillId="0" borderId="0" xfId="83" applyNumberFormat="1" applyFont="1">
      <alignment/>
      <protection/>
    </xf>
    <xf numFmtId="0" fontId="8" fillId="0" borderId="0" xfId="83" applyFont="1">
      <alignment/>
      <protection/>
    </xf>
    <xf numFmtId="169" fontId="8" fillId="0" borderId="0" xfId="41" applyNumberFormat="1" applyFont="1" applyAlignment="1">
      <alignment/>
    </xf>
    <xf numFmtId="164" fontId="8" fillId="0" borderId="0" xfId="31" applyFont="1" applyAlignment="1">
      <alignment/>
    </xf>
    <xf numFmtId="3" fontId="8" fillId="0" borderId="0" xfId="83" applyNumberFormat="1" applyFont="1">
      <alignment/>
      <protection/>
    </xf>
    <xf numFmtId="0" fontId="33" fillId="0" borderId="0" xfId="82" applyFont="1" applyAlignment="1">
      <alignment horizontal="center"/>
      <protection/>
    </xf>
    <xf numFmtId="0" fontId="33" fillId="0" borderId="0" xfId="83" applyFont="1">
      <alignment/>
      <protection/>
    </xf>
    <xf numFmtId="169" fontId="33" fillId="0" borderId="0" xfId="41" applyNumberFormat="1" applyFont="1" applyAlignment="1">
      <alignment horizontal="right"/>
    </xf>
    <xf numFmtId="0" fontId="8" fillId="0" borderId="0" xfId="84" applyFont="1" applyBorder="1" applyAlignment="1">
      <alignment/>
    </xf>
    <xf numFmtId="0" fontId="8" fillId="0" borderId="0" xfId="84" applyFont="1" applyAlignment="1">
      <alignment/>
    </xf>
    <xf numFmtId="0" fontId="34" fillId="0" borderId="0" xfId="82" applyFont="1" applyAlignment="1">
      <alignment horizontal="right"/>
      <protection/>
    </xf>
    <xf numFmtId="164" fontId="8" fillId="0" borderId="0" xfId="31" applyFont="1" applyBorder="1" applyAlignment="1">
      <alignment/>
    </xf>
    <xf numFmtId="3" fontId="8" fillId="0" borderId="0" xfId="84" applyNumberFormat="1" applyFont="1" applyBorder="1" applyAlignment="1">
      <alignment/>
    </xf>
    <xf numFmtId="180" fontId="8" fillId="0" borderId="0" xfId="42" applyFont="1" applyAlignment="1">
      <alignment/>
    </xf>
    <xf numFmtId="0" fontId="33" fillId="0" borderId="9" xfId="82" applyFont="1" applyBorder="1" applyAlignment="1">
      <alignment horizontal="left" vertical="center"/>
      <protection/>
    </xf>
    <xf numFmtId="0" fontId="8" fillId="0" borderId="9" xfId="82" applyFont="1" applyBorder="1" applyAlignment="1">
      <alignment horizontal="centerContinuous"/>
      <protection/>
    </xf>
    <xf numFmtId="0" fontId="33" fillId="0" borderId="9" xfId="82" applyFont="1" applyBorder="1" applyAlignment="1">
      <alignment horizontal="centerContinuous" vertical="center"/>
      <protection/>
    </xf>
    <xf numFmtId="0" fontId="33" fillId="0" borderId="9" xfId="82" applyFont="1" applyBorder="1" applyAlignment="1">
      <alignment horizontal="center" wrapText="1"/>
      <protection/>
    </xf>
    <xf numFmtId="14" fontId="33" fillId="0" borderId="9" xfId="82" applyNumberFormat="1" applyFont="1" applyBorder="1" applyAlignment="1" quotePrefix="1">
      <alignment horizontal="right" vertical="center"/>
      <protection/>
    </xf>
    <xf numFmtId="14" fontId="33" fillId="0" borderId="9" xfId="82" applyNumberFormat="1" applyFont="1" applyBorder="1" applyAlignment="1" quotePrefix="1">
      <alignment horizontal="right" vertical="center" wrapText="1"/>
      <protection/>
    </xf>
    <xf numFmtId="0" fontId="8" fillId="0" borderId="10" xfId="84" applyFont="1" applyBorder="1" applyAlignment="1">
      <alignment/>
    </xf>
    <xf numFmtId="0" fontId="8" fillId="0" borderId="11" xfId="84" applyFont="1" applyBorder="1" applyAlignment="1">
      <alignment/>
    </xf>
    <xf numFmtId="0" fontId="8" fillId="0" borderId="12" xfId="84" applyFont="1" applyBorder="1" applyAlignment="1">
      <alignment/>
    </xf>
    <xf numFmtId="0" fontId="8" fillId="0" borderId="13" xfId="84" applyFont="1" applyBorder="1" applyAlignment="1">
      <alignment/>
    </xf>
    <xf numFmtId="180" fontId="8" fillId="0" borderId="13" xfId="42" applyFont="1" applyBorder="1" applyAlignment="1">
      <alignment/>
    </xf>
    <xf numFmtId="0" fontId="31" fillId="0" borderId="14" xfId="84" applyFont="1" applyBorder="1" applyAlignment="1">
      <alignment/>
    </xf>
    <xf numFmtId="0" fontId="33" fillId="3" borderId="12" xfId="82" applyFont="1" applyFill="1" applyBorder="1">
      <alignment/>
      <protection/>
    </xf>
    <xf numFmtId="0" fontId="33" fillId="3" borderId="12" xfId="82" applyFont="1" applyFill="1" applyBorder="1" applyAlignment="1">
      <alignment horizontal="center"/>
      <protection/>
    </xf>
    <xf numFmtId="0" fontId="33" fillId="0" borderId="13" xfId="75" applyFont="1" applyBorder="1" applyAlignment="1">
      <alignment/>
    </xf>
    <xf numFmtId="199" fontId="33" fillId="0" borderId="13" xfId="75" applyNumberFormat="1" applyFont="1" applyBorder="1" applyAlignment="1">
      <alignment/>
    </xf>
    <xf numFmtId="0" fontId="8" fillId="0" borderId="14" xfId="84" applyFont="1" applyBorder="1" applyAlignment="1">
      <alignment/>
    </xf>
    <xf numFmtId="0" fontId="33" fillId="0" borderId="12" xfId="82" applyFont="1" applyBorder="1">
      <alignment/>
      <protection/>
    </xf>
    <xf numFmtId="0" fontId="33" fillId="0" borderId="12" xfId="82" applyFont="1" applyBorder="1" applyAlignment="1">
      <alignment horizontal="center"/>
      <protection/>
    </xf>
    <xf numFmtId="0" fontId="33" fillId="0" borderId="14" xfId="84" applyFont="1" applyBorder="1" applyAlignment="1">
      <alignment/>
    </xf>
    <xf numFmtId="0" fontId="33" fillId="0" borderId="13" xfId="84" applyFont="1" applyBorder="1" applyAlignment="1">
      <alignment horizontal="center"/>
    </xf>
    <xf numFmtId="199" fontId="33" fillId="0" borderId="13" xfId="84" applyNumberFormat="1" applyFont="1" applyBorder="1" applyAlignment="1">
      <alignment horizontal="center"/>
    </xf>
    <xf numFmtId="164" fontId="33" fillId="0" borderId="0" xfId="31" applyFont="1" applyBorder="1" applyAlignment="1">
      <alignment/>
    </xf>
    <xf numFmtId="0" fontId="33" fillId="0" borderId="0" xfId="84" applyFont="1" applyBorder="1" applyAlignment="1">
      <alignment/>
    </xf>
    <xf numFmtId="3" fontId="33" fillId="0" borderId="0" xfId="84" applyNumberFormat="1" applyFont="1" applyBorder="1" applyAlignment="1">
      <alignment/>
    </xf>
    <xf numFmtId="0" fontId="8" fillId="0" borderId="14" xfId="84" applyFont="1" applyBorder="1" applyAlignment="1" quotePrefix="1">
      <alignment horizontal="left"/>
    </xf>
    <xf numFmtId="0" fontId="8" fillId="0" borderId="12" xfId="82" applyFont="1" applyBorder="1">
      <alignment/>
      <protection/>
    </xf>
    <xf numFmtId="0" fontId="8" fillId="0" borderId="12" xfId="82" applyFont="1" applyBorder="1" applyAlignment="1">
      <alignment horizontal="center"/>
      <protection/>
    </xf>
    <xf numFmtId="0" fontId="8" fillId="0" borderId="13" xfId="84" applyFont="1" applyBorder="1" applyAlignment="1" quotePrefix="1">
      <alignment horizontal="center"/>
    </xf>
    <xf numFmtId="199" fontId="8" fillId="0" borderId="13" xfId="84" applyNumberFormat="1" applyFont="1" applyBorder="1" applyAlignment="1" quotePrefix="1">
      <alignment horizontal="center"/>
    </xf>
    <xf numFmtId="199" fontId="8" fillId="0" borderId="0" xfId="84" applyNumberFormat="1" applyFont="1" applyBorder="1" applyAlignment="1">
      <alignment/>
    </xf>
    <xf numFmtId="0" fontId="8" fillId="0" borderId="14" xfId="84" applyFont="1" applyBorder="1" applyAlignment="1" quotePrefix="1">
      <alignment/>
    </xf>
    <xf numFmtId="0" fontId="8" fillId="0" borderId="13" xfId="84" applyFont="1" applyBorder="1" applyAlignment="1">
      <alignment horizontal="center"/>
    </xf>
    <xf numFmtId="199" fontId="33" fillId="0" borderId="13" xfId="84" applyNumberFormat="1" applyFont="1" applyBorder="1" applyAlignment="1" quotePrefix="1">
      <alignment horizontal="center"/>
    </xf>
    <xf numFmtId="199" fontId="35" fillId="0" borderId="0" xfId="84" applyNumberFormat="1" applyFont="1" applyBorder="1" applyAlignment="1">
      <alignment/>
    </xf>
    <xf numFmtId="199" fontId="33" fillId="0" borderId="0" xfId="84" applyNumberFormat="1" applyFont="1" applyBorder="1" applyAlignment="1">
      <alignment/>
    </xf>
    <xf numFmtId="199" fontId="36" fillId="0" borderId="0" xfId="84" applyNumberFormat="1" applyFont="1" applyBorder="1" applyAlignment="1">
      <alignment/>
    </xf>
    <xf numFmtId="0" fontId="8" fillId="0" borderId="14" xfId="84" applyFont="1" applyBorder="1" applyAlignment="1">
      <alignment horizontal="left"/>
    </xf>
    <xf numFmtId="0" fontId="31" fillId="0" borderId="12" xfId="82" applyFont="1" applyBorder="1">
      <alignment/>
      <protection/>
    </xf>
    <xf numFmtId="0" fontId="33" fillId="0" borderId="14" xfId="84" applyFont="1" applyBorder="1" applyAlignment="1">
      <alignment horizontal="left"/>
    </xf>
    <xf numFmtId="0" fontId="8" fillId="0" borderId="12" xfId="84" applyFont="1" applyBorder="1" applyAlignment="1">
      <alignment horizontal="center"/>
    </xf>
    <xf numFmtId="0" fontId="8" fillId="0" borderId="14" xfId="84" applyFont="1" applyBorder="1" applyAlignment="1" quotePrefix="1">
      <alignment horizontal="right"/>
    </xf>
    <xf numFmtId="0" fontId="34" fillId="0" borderId="12" xfId="82" applyFont="1" applyBorder="1">
      <alignment/>
      <protection/>
    </xf>
    <xf numFmtId="0" fontId="34" fillId="0" borderId="12" xfId="82" applyFont="1" applyBorder="1" applyAlignment="1">
      <alignment horizontal="center"/>
      <protection/>
    </xf>
    <xf numFmtId="199" fontId="8" fillId="0" borderId="13" xfId="84" applyNumberFormat="1" applyFont="1" applyBorder="1" applyAlignment="1">
      <alignment horizontal="center"/>
    </xf>
    <xf numFmtId="0" fontId="34" fillId="0" borderId="14" xfId="84" applyFont="1" applyBorder="1" applyAlignment="1">
      <alignment horizontal="left"/>
    </xf>
    <xf numFmtId="0" fontId="8" fillId="0" borderId="14" xfId="84" applyFont="1" applyBorder="1" applyAlignment="1" quotePrefix="1">
      <alignment horizontal="left" vertical="top"/>
    </xf>
    <xf numFmtId="0" fontId="8" fillId="0" borderId="12" xfId="82" applyFont="1" applyBorder="1" applyAlignment="1">
      <alignment vertical="top" wrapText="1"/>
      <protection/>
    </xf>
    <xf numFmtId="0" fontId="8" fillId="0" borderId="12" xfId="82" applyFont="1" applyBorder="1" applyAlignment="1">
      <alignment horizontal="center" vertical="top" wrapText="1"/>
      <protection/>
    </xf>
    <xf numFmtId="0" fontId="8" fillId="0" borderId="15" xfId="84" applyFont="1" applyBorder="1" applyAlignment="1" quotePrefix="1">
      <alignment horizontal="left"/>
    </xf>
    <xf numFmtId="0" fontId="8" fillId="0" borderId="16" xfId="82" applyFont="1" applyBorder="1">
      <alignment/>
      <protection/>
    </xf>
    <xf numFmtId="0" fontId="31" fillId="0" borderId="17" xfId="82" applyFont="1" applyBorder="1" applyAlignment="1">
      <alignment/>
      <protection/>
    </xf>
    <xf numFmtId="0" fontId="8" fillId="0" borderId="9" xfId="84" applyFont="1" applyBorder="1" applyAlignment="1">
      <alignment/>
    </xf>
    <xf numFmtId="0" fontId="33" fillId="0" borderId="9" xfId="84" applyFont="1" applyBorder="1" applyAlignment="1">
      <alignment horizontal="center"/>
    </xf>
    <xf numFmtId="199" fontId="33" fillId="0" borderId="9" xfId="41" applyNumberFormat="1" applyFont="1" applyBorder="1" applyAlignment="1">
      <alignment horizontal="right"/>
    </xf>
    <xf numFmtId="0" fontId="8" fillId="0" borderId="5" xfId="84" applyFont="1" applyBorder="1" applyAlignment="1">
      <alignment/>
    </xf>
    <xf numFmtId="0" fontId="8" fillId="0" borderId="7" xfId="84" applyFont="1" applyBorder="1" applyAlignment="1">
      <alignment/>
    </xf>
    <xf numFmtId="180" fontId="8" fillId="0" borderId="7" xfId="42" applyFont="1" applyBorder="1" applyAlignment="1">
      <alignment/>
    </xf>
    <xf numFmtId="0" fontId="37" fillId="0" borderId="0" xfId="82" applyFont="1" applyBorder="1" applyAlignment="1">
      <alignment/>
      <protection/>
    </xf>
    <xf numFmtId="169" fontId="31" fillId="0" borderId="0" xfId="41" applyNumberFormat="1" applyFont="1" applyAlignment="1">
      <alignment horizontal="right"/>
    </xf>
    <xf numFmtId="164" fontId="38" fillId="0" borderId="0" xfId="31" applyFont="1" applyAlignment="1">
      <alignment/>
    </xf>
    <xf numFmtId="169" fontId="38" fillId="0" borderId="0" xfId="41" applyNumberFormat="1" applyFont="1" applyAlignment="1">
      <alignment/>
    </xf>
    <xf numFmtId="3" fontId="38" fillId="0" borderId="0" xfId="41" applyNumberFormat="1" applyFont="1" applyAlignment="1">
      <alignment/>
    </xf>
    <xf numFmtId="169" fontId="32" fillId="0" borderId="0" xfId="41" applyNumberFormat="1" applyFont="1" applyAlignment="1">
      <alignment horizontal="right"/>
    </xf>
    <xf numFmtId="0" fontId="32" fillId="0" borderId="7" xfId="83" applyFont="1" applyBorder="1">
      <alignment/>
      <protection/>
    </xf>
    <xf numFmtId="169" fontId="32" fillId="0" borderId="7" xfId="41" applyNumberFormat="1" applyFont="1" applyBorder="1" applyAlignment="1">
      <alignment horizontal="right"/>
    </xf>
    <xf numFmtId="164" fontId="12" fillId="0" borderId="0" xfId="31" applyFont="1" applyAlignment="1">
      <alignment/>
    </xf>
    <xf numFmtId="0" fontId="12" fillId="0" borderId="0" xfId="83" applyFont="1">
      <alignment/>
      <protection/>
    </xf>
    <xf numFmtId="3" fontId="12" fillId="0" borderId="0" xfId="83" applyNumberFormat="1" applyFont="1">
      <alignment/>
      <protection/>
    </xf>
    <xf numFmtId="169" fontId="33" fillId="0" borderId="0" xfId="41" applyNumberFormat="1" applyFont="1" applyAlignment="1">
      <alignment horizontal="center"/>
    </xf>
    <xf numFmtId="0" fontId="33" fillId="0" borderId="0" xfId="83" applyFont="1" applyAlignment="1">
      <alignment horizontal="center"/>
      <protection/>
    </xf>
    <xf numFmtId="0" fontId="8" fillId="0" borderId="9" xfId="82" applyFont="1" applyBorder="1" applyAlignment="1">
      <alignment horizontal="centerContinuous" vertical="center"/>
      <protection/>
    </xf>
    <xf numFmtId="0" fontId="8" fillId="0" borderId="10" xfId="84" applyFont="1" applyBorder="1" applyAlignment="1" quotePrefix="1">
      <alignment horizontal="left"/>
    </xf>
    <xf numFmtId="180" fontId="8" fillId="0" borderId="1" xfId="42" applyFont="1" applyBorder="1" applyAlignment="1">
      <alignment horizontal="right"/>
    </xf>
    <xf numFmtId="3" fontId="36" fillId="0" borderId="0" xfId="84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33" fillId="0" borderId="13" xfId="82" applyFont="1" applyBorder="1" applyAlignment="1">
      <alignment horizontal="center"/>
      <protection/>
    </xf>
    <xf numFmtId="0" fontId="33" fillId="0" borderId="0" xfId="84" applyFont="1" applyAlignment="1">
      <alignment/>
    </xf>
    <xf numFmtId="0" fontId="8" fillId="0" borderId="14" xfId="84" applyFont="1" applyFill="1" applyBorder="1" applyAlignment="1">
      <alignment horizontal="left"/>
    </xf>
    <xf numFmtId="0" fontId="8" fillId="0" borderId="12" xfId="82" applyFont="1" applyFill="1" applyBorder="1">
      <alignment/>
      <protection/>
    </xf>
    <xf numFmtId="0" fontId="8" fillId="0" borderId="12" xfId="82" applyFont="1" applyFill="1" applyBorder="1" applyAlignment="1">
      <alignment horizontal="center"/>
      <protection/>
    </xf>
    <xf numFmtId="0" fontId="8" fillId="0" borderId="13" xfId="84" applyFont="1" applyFill="1" applyBorder="1" applyAlignment="1">
      <alignment horizontal="center"/>
    </xf>
    <xf numFmtId="0" fontId="8" fillId="0" borderId="14" xfId="84" applyFont="1" applyFill="1" applyBorder="1" applyAlignment="1">
      <alignment/>
    </xf>
    <xf numFmtId="0" fontId="8" fillId="0" borderId="14" xfId="84" applyFont="1" applyFill="1" applyBorder="1" applyAlignment="1" quotePrefix="1">
      <alignment horizontal="left"/>
    </xf>
    <xf numFmtId="0" fontId="8" fillId="0" borderId="15" xfId="84" applyFont="1" applyBorder="1" applyAlignment="1" quotePrefix="1">
      <alignment/>
    </xf>
    <xf numFmtId="0" fontId="8" fillId="0" borderId="16" xfId="84" applyFont="1" applyBorder="1" applyAlignment="1">
      <alignment/>
    </xf>
    <xf numFmtId="199" fontId="8" fillId="0" borderId="0" xfId="84" applyNumberFormat="1" applyFont="1" applyAlignment="1">
      <alignment/>
    </xf>
    <xf numFmtId="164" fontId="39" fillId="0" borderId="0" xfId="31" applyFont="1" applyAlignment="1">
      <alignment horizontal="right"/>
    </xf>
    <xf numFmtId="164" fontId="35" fillId="0" borderId="0" xfId="31" applyFont="1" applyAlignment="1">
      <alignment horizontal="right"/>
    </xf>
    <xf numFmtId="199" fontId="33" fillId="0" borderId="0" xfId="82" applyNumberFormat="1" applyFont="1" applyAlignment="1">
      <alignment horizontal="center"/>
      <protection/>
    </xf>
    <xf numFmtId="0" fontId="33" fillId="0" borderId="18" xfId="82" applyFont="1" applyBorder="1" applyAlignment="1">
      <alignment vertical="center"/>
      <protection/>
    </xf>
    <xf numFmtId="0" fontId="33" fillId="0" borderId="5" xfId="84" applyFont="1" applyBorder="1" applyAlignment="1">
      <alignment/>
    </xf>
    <xf numFmtId="0" fontId="31" fillId="0" borderId="9" xfId="82" applyFont="1" applyBorder="1" applyAlignment="1">
      <alignment horizontal="center" vertical="center" wrapText="1"/>
      <protection/>
    </xf>
    <xf numFmtId="14" fontId="33" fillId="0" borderId="9" xfId="82" applyNumberFormat="1" applyFont="1" applyBorder="1" applyAlignment="1">
      <alignment horizontal="right" vertical="center"/>
      <protection/>
    </xf>
    <xf numFmtId="0" fontId="8" fillId="0" borderId="2" xfId="84" applyFont="1" applyBorder="1" applyAlignment="1">
      <alignment/>
    </xf>
    <xf numFmtId="0" fontId="32" fillId="0" borderId="1" xfId="84" applyFont="1" applyBorder="1" applyAlignment="1">
      <alignment/>
    </xf>
    <xf numFmtId="0" fontId="32" fillId="0" borderId="11" xfId="84" applyFont="1" applyBorder="1" applyAlignment="1">
      <alignment/>
    </xf>
    <xf numFmtId="180" fontId="8" fillId="0" borderId="1" xfId="42" applyFont="1" applyBorder="1" applyAlignment="1">
      <alignment/>
    </xf>
    <xf numFmtId="0" fontId="8" fillId="0" borderId="0" xfId="82" applyFont="1">
      <alignment/>
      <protection/>
    </xf>
    <xf numFmtId="0" fontId="32" fillId="0" borderId="13" xfId="84" applyFont="1" applyBorder="1" applyAlignment="1">
      <alignment/>
    </xf>
    <xf numFmtId="0" fontId="32" fillId="0" borderId="12" xfId="84" applyFont="1" applyBorder="1" applyAlignment="1">
      <alignment/>
    </xf>
    <xf numFmtId="172" fontId="8" fillId="0" borderId="13" xfId="34" applyFont="1" applyBorder="1" applyAlignment="1">
      <alignment horizontal="right"/>
    </xf>
    <xf numFmtId="172" fontId="32" fillId="0" borderId="13" xfId="84" applyNumberFormat="1" applyFont="1" applyBorder="1" applyAlignment="1">
      <alignment/>
    </xf>
    <xf numFmtId="0" fontId="32" fillId="0" borderId="13" xfId="84" applyFont="1" applyBorder="1" applyAlignment="1">
      <alignment horizontal="center"/>
    </xf>
    <xf numFmtId="0" fontId="32" fillId="0" borderId="12" xfId="84" applyFont="1" applyBorder="1" applyAlignment="1">
      <alignment horizontal="center"/>
    </xf>
    <xf numFmtId="200" fontId="8" fillId="0" borderId="13" xfId="34" applyNumberFormat="1" applyFont="1" applyBorder="1" applyAlignment="1">
      <alignment horizontal="right"/>
    </xf>
    <xf numFmtId="207" fontId="8" fillId="0" borderId="13" xfId="34" applyNumberFormat="1" applyFont="1" applyBorder="1" applyAlignment="1">
      <alignment horizontal="right"/>
    </xf>
    <xf numFmtId="0" fontId="8" fillId="0" borderId="15" xfId="84" applyFont="1" applyBorder="1" applyAlignment="1">
      <alignment/>
    </xf>
    <xf numFmtId="0" fontId="32" fillId="0" borderId="17" xfId="84" applyFont="1" applyBorder="1" applyAlignment="1">
      <alignment/>
    </xf>
    <xf numFmtId="0" fontId="32" fillId="0" borderId="16" xfId="84" applyFont="1" applyBorder="1" applyAlignment="1">
      <alignment/>
    </xf>
    <xf numFmtId="180" fontId="8" fillId="0" borderId="17" xfId="42" applyFont="1" applyBorder="1" applyAlignment="1">
      <alignment/>
    </xf>
    <xf numFmtId="3" fontId="8" fillId="0" borderId="0" xfId="82" applyNumberFormat="1" applyFont="1">
      <alignment/>
      <protection/>
    </xf>
    <xf numFmtId="0" fontId="33" fillId="0" borderId="0" xfId="84" applyFont="1" applyAlignment="1">
      <alignment horizontal="left"/>
    </xf>
    <xf numFmtId="0" fontId="33" fillId="0" borderId="0" xfId="84" applyFont="1" applyAlignment="1">
      <alignment/>
    </xf>
    <xf numFmtId="164" fontId="33" fillId="0" borderId="0" xfId="31" applyFont="1" applyAlignment="1">
      <alignment/>
    </xf>
    <xf numFmtId="0" fontId="33" fillId="0" borderId="0" xfId="82" applyFont="1">
      <alignment/>
      <protection/>
    </xf>
    <xf numFmtId="3" fontId="33" fillId="0" borderId="0" xfId="82" applyNumberFormat="1" applyFont="1">
      <alignment/>
      <protection/>
    </xf>
    <xf numFmtId="180" fontId="33" fillId="0" borderId="0" xfId="42" applyFont="1" applyAlignment="1">
      <alignment/>
    </xf>
    <xf numFmtId="0" fontId="37" fillId="0" borderId="0" xfId="84" applyFont="1" applyBorder="1" applyAlignment="1">
      <alignment/>
    </xf>
    <xf numFmtId="169" fontId="31" fillId="0" borderId="0" xfId="41" applyNumberFormat="1" applyFont="1" applyAlignment="1">
      <alignment horizontal="left"/>
    </xf>
    <xf numFmtId="169" fontId="38" fillId="0" borderId="0" xfId="41" applyNumberFormat="1" applyFont="1" applyBorder="1" applyAlignment="1">
      <alignment/>
    </xf>
    <xf numFmtId="169" fontId="32" fillId="0" borderId="7" xfId="41" applyNumberFormat="1" applyFont="1" applyBorder="1" applyAlignment="1">
      <alignment horizontal="left"/>
    </xf>
    <xf numFmtId="169" fontId="12" fillId="0" borderId="0" xfId="41" applyNumberFormat="1" applyFont="1" applyBorder="1" applyAlignment="1">
      <alignment/>
    </xf>
    <xf numFmtId="0" fontId="8" fillId="0" borderId="0" xfId="83" applyFont="1" applyAlignment="1">
      <alignment horizontal="left"/>
      <protection/>
    </xf>
    <xf numFmtId="0" fontId="8" fillId="0" borderId="0" xfId="82" applyFont="1" applyAlignment="1">
      <alignment horizontal="left"/>
      <protection/>
    </xf>
    <xf numFmtId="0" fontId="33" fillId="0" borderId="0" xfId="82" applyFont="1" applyBorder="1">
      <alignment/>
      <protection/>
    </xf>
    <xf numFmtId="196" fontId="11" fillId="0" borderId="0" xfId="45" applyFont="1">
      <alignment/>
    </xf>
    <xf numFmtId="0" fontId="33" fillId="0" borderId="0" xfId="82" applyFont="1" applyBorder="1" applyAlignment="1">
      <alignment horizontal="left"/>
      <protection/>
    </xf>
    <xf numFmtId="0" fontId="33" fillId="0" borderId="9" xfId="82" applyFont="1" applyBorder="1" applyAlignment="1">
      <alignment horizontal="center" vertical="center" wrapText="1"/>
      <protection/>
    </xf>
    <xf numFmtId="0" fontId="33" fillId="0" borderId="9" xfId="82" applyFont="1" applyBorder="1" applyAlignment="1">
      <alignment horizontal="right" vertical="center" wrapText="1"/>
      <protection/>
    </xf>
    <xf numFmtId="0" fontId="8" fillId="0" borderId="10" xfId="84" applyFont="1" applyBorder="1" applyAlignment="1">
      <alignment horizontal="left"/>
    </xf>
    <xf numFmtId="199" fontId="11" fillId="0" borderId="13" xfId="41" applyNumberFormat="1" applyFont="1" applyBorder="1" applyAlignment="1">
      <alignment/>
    </xf>
    <xf numFmtId="169" fontId="33" fillId="0" borderId="0" xfId="41" applyNumberFormat="1" applyFont="1" applyAlignment="1">
      <alignment horizontal="center"/>
    </xf>
    <xf numFmtId="0" fontId="8" fillId="0" borderId="1" xfId="82" applyFont="1" applyBorder="1" applyAlignment="1">
      <alignment horizontal="right" vertical="center" wrapText="1"/>
      <protection/>
    </xf>
    <xf numFmtId="0" fontId="33" fillId="0" borderId="12" xfId="82" applyFont="1" applyBorder="1" applyAlignment="1">
      <alignment horizontal="left"/>
      <protection/>
    </xf>
    <xf numFmtId="0" fontId="33" fillId="0" borderId="12" xfId="82" applyFont="1" applyBorder="1" applyAlignment="1" quotePrefix="1">
      <alignment horizontal="center"/>
      <protection/>
    </xf>
    <xf numFmtId="199" fontId="41" fillId="0" borderId="13" xfId="41" applyNumberFormat="1" applyFont="1" applyBorder="1" applyAlignment="1">
      <alignment/>
    </xf>
    <xf numFmtId="199" fontId="42" fillId="0" borderId="13" xfId="41" applyNumberFormat="1" applyFont="1" applyBorder="1" applyAlignment="1">
      <alignment/>
    </xf>
    <xf numFmtId="0" fontId="8" fillId="0" borderId="13" xfId="82" applyFont="1" applyBorder="1" applyAlignment="1">
      <alignment horizontal="right" vertical="center" wrapText="1"/>
      <protection/>
    </xf>
    <xf numFmtId="0" fontId="8" fillId="0" borderId="12" xfId="82" applyFont="1" applyBorder="1" applyAlignment="1">
      <alignment horizontal="left"/>
      <protection/>
    </xf>
    <xf numFmtId="0" fontId="8" fillId="0" borderId="12" xfId="82" applyFont="1" applyBorder="1" applyAlignment="1" quotePrefix="1">
      <alignment horizontal="center"/>
      <protection/>
    </xf>
    <xf numFmtId="0" fontId="34" fillId="0" borderId="14" xfId="84" applyFont="1" applyBorder="1" applyAlignment="1" quotePrefix="1">
      <alignment horizontal="left"/>
    </xf>
    <xf numFmtId="0" fontId="43" fillId="0" borderId="13" xfId="84" applyFont="1" applyBorder="1" applyAlignment="1">
      <alignment horizontal="center"/>
    </xf>
    <xf numFmtId="199" fontId="44" fillId="0" borderId="13" xfId="41" applyNumberFormat="1" applyFont="1" applyBorder="1" applyAlignment="1">
      <alignment/>
    </xf>
    <xf numFmtId="196" fontId="44" fillId="0" borderId="0" xfId="45" applyFont="1">
      <alignment/>
    </xf>
    <xf numFmtId="0" fontId="34" fillId="0" borderId="0" xfId="84" applyFont="1" applyBorder="1" applyAlignment="1">
      <alignment/>
    </xf>
    <xf numFmtId="0" fontId="34" fillId="0" borderId="0" xfId="84" applyFont="1" applyAlignment="1">
      <alignment/>
    </xf>
    <xf numFmtId="0" fontId="34" fillId="0" borderId="14" xfId="84" applyFont="1" applyBorder="1" applyAlignment="1" quotePrefix="1">
      <alignment horizontal="left" vertical="top"/>
    </xf>
    <xf numFmtId="0" fontId="34" fillId="0" borderId="12" xfId="82" applyFont="1" applyBorder="1" applyAlignment="1">
      <alignment wrapText="1"/>
      <protection/>
    </xf>
    <xf numFmtId="0" fontId="34" fillId="0" borderId="12" xfId="82" applyFont="1" applyBorder="1" applyAlignment="1">
      <alignment horizontal="center" wrapText="1"/>
      <protection/>
    </xf>
    <xf numFmtId="199" fontId="8" fillId="0" borderId="13" xfId="41" applyNumberFormat="1" applyFont="1" applyBorder="1" applyAlignment="1">
      <alignment/>
    </xf>
    <xf numFmtId="0" fontId="33" fillId="0" borderId="14" xfId="84" applyFont="1" applyBorder="1" applyAlignment="1">
      <alignment horizontal="left" vertical="top" wrapText="1"/>
    </xf>
    <xf numFmtId="0" fontId="33" fillId="0" borderId="12" xfId="82" applyFont="1" applyBorder="1" applyAlignment="1">
      <alignment vertical="top" wrapText="1"/>
      <protection/>
    </xf>
    <xf numFmtId="0" fontId="33" fillId="0" borderId="13" xfId="84" applyFont="1" applyBorder="1" applyAlignment="1" quotePrefix="1">
      <alignment horizontal="center" vertical="top"/>
    </xf>
    <xf numFmtId="199" fontId="33" fillId="0" borderId="13" xfId="41" applyNumberFormat="1" applyFont="1" applyBorder="1" applyAlignment="1">
      <alignment vertical="top" wrapText="1"/>
    </xf>
    <xf numFmtId="199" fontId="41" fillId="0" borderId="13" xfId="41" applyNumberFormat="1" applyFont="1" applyBorder="1" applyAlignment="1">
      <alignment vertical="top" wrapText="1"/>
    </xf>
    <xf numFmtId="196" fontId="41" fillId="0" borderId="0" xfId="45" applyFont="1">
      <alignment/>
    </xf>
    <xf numFmtId="0" fontId="33" fillId="0" borderId="14" xfId="84" applyFont="1" applyBorder="1" applyAlignment="1" quotePrefix="1">
      <alignment horizontal="left" vertical="top"/>
    </xf>
    <xf numFmtId="0" fontId="33" fillId="0" borderId="12" xfId="82" applyFont="1" applyBorder="1" applyAlignment="1">
      <alignment horizontal="center" vertical="top" wrapText="1"/>
      <protection/>
    </xf>
    <xf numFmtId="199" fontId="33" fillId="0" borderId="13" xfId="41" applyNumberFormat="1" applyFont="1" applyBorder="1" applyAlignment="1">
      <alignment vertical="top"/>
    </xf>
    <xf numFmtId="199" fontId="41" fillId="0" borderId="13" xfId="41" applyNumberFormat="1" applyFont="1" applyBorder="1" applyAlignment="1">
      <alignment vertical="top"/>
    </xf>
    <xf numFmtId="0" fontId="33" fillId="0" borderId="14" xfId="84" applyFont="1" applyBorder="1" applyAlignment="1" quotePrefix="1">
      <alignment horizontal="left"/>
    </xf>
    <xf numFmtId="0" fontId="8" fillId="0" borderId="13" xfId="84" applyFont="1" applyBorder="1" applyAlignment="1" quotePrefix="1">
      <alignment horizontal="center" vertical="top"/>
    </xf>
    <xf numFmtId="199" fontId="34" fillId="0" borderId="13" xfId="41" applyNumberFormat="1" applyFont="1" applyFill="1" applyBorder="1" applyAlignment="1">
      <alignment/>
    </xf>
    <xf numFmtId="164" fontId="34" fillId="0" borderId="13" xfId="31" applyFont="1" applyFill="1" applyBorder="1" applyAlignment="1">
      <alignment horizontal="right" vertical="center" wrapText="1"/>
    </xf>
    <xf numFmtId="196" fontId="34" fillId="0" borderId="0" xfId="84" applyNumberFormat="1" applyFont="1" applyAlignment="1">
      <alignment/>
    </xf>
    <xf numFmtId="196" fontId="8" fillId="0" borderId="0" xfId="84" applyNumberFormat="1" applyFont="1" applyAlignment="1">
      <alignment/>
    </xf>
    <xf numFmtId="199" fontId="33" fillId="0" borderId="13" xfId="41" applyNumberFormat="1" applyFont="1" applyBorder="1" applyAlignment="1">
      <alignment/>
    </xf>
    <xf numFmtId="199" fontId="8" fillId="0" borderId="13" xfId="41" applyNumberFormat="1" applyFont="1" applyFill="1" applyBorder="1" applyAlignment="1">
      <alignment/>
    </xf>
    <xf numFmtId="199" fontId="33" fillId="0" borderId="13" xfId="41" applyNumberFormat="1" applyFont="1" applyFill="1" applyBorder="1" applyAlignment="1">
      <alignment/>
    </xf>
    <xf numFmtId="0" fontId="33" fillId="0" borderId="14" xfId="84" applyFont="1" applyBorder="1" applyAlignment="1" quotePrefix="1">
      <alignment horizontal="left" vertical="top" wrapText="1"/>
    </xf>
    <xf numFmtId="0" fontId="33" fillId="0" borderId="12" xfId="82" applyFont="1" applyBorder="1" applyAlignment="1">
      <alignment horizontal="left" vertical="center" wrapText="1"/>
      <protection/>
    </xf>
    <xf numFmtId="0" fontId="33" fillId="0" borderId="12" xfId="82" applyFont="1" applyBorder="1" applyAlignment="1">
      <alignment horizontal="center" vertical="center" wrapText="1"/>
      <protection/>
    </xf>
    <xf numFmtId="199" fontId="33" fillId="0" borderId="13" xfId="41" applyNumberFormat="1" applyFont="1" applyFill="1" applyBorder="1" applyAlignment="1">
      <alignment horizontal="left" vertical="top" wrapText="1"/>
    </xf>
    <xf numFmtId="199" fontId="41" fillId="0" borderId="13" xfId="41" applyNumberFormat="1" applyFont="1" applyBorder="1" applyAlignment="1">
      <alignment horizontal="left" vertical="top" wrapText="1"/>
    </xf>
    <xf numFmtId="169" fontId="12" fillId="0" borderId="0" xfId="31" applyNumberFormat="1" applyFont="1" applyAlignment="1">
      <alignment/>
    </xf>
    <xf numFmtId="164" fontId="8" fillId="0" borderId="13" xfId="31" applyFont="1" applyBorder="1" applyAlignment="1">
      <alignment horizontal="right" vertical="center" wrapText="1"/>
    </xf>
    <xf numFmtId="164" fontId="8" fillId="0" borderId="0" xfId="41" applyNumberFormat="1" applyFont="1" applyAlignment="1">
      <alignment/>
    </xf>
    <xf numFmtId="164" fontId="8" fillId="0" borderId="0" xfId="84" applyNumberFormat="1" applyFont="1" applyAlignment="1">
      <alignment/>
    </xf>
    <xf numFmtId="199" fontId="33" fillId="0" borderId="13" xfId="41" applyNumberFormat="1" applyFont="1" applyBorder="1" applyAlignment="1">
      <alignment horizontal="left" vertical="top" wrapText="1"/>
    </xf>
    <xf numFmtId="0" fontId="33" fillId="0" borderId="15" xfId="84" applyFont="1" applyBorder="1" applyAlignment="1" quotePrefix="1">
      <alignment horizontal="left"/>
    </xf>
    <xf numFmtId="0" fontId="33" fillId="0" borderId="16" xfId="84" applyFont="1" applyBorder="1" applyAlignment="1">
      <alignment/>
    </xf>
    <xf numFmtId="0" fontId="33" fillId="0" borderId="16" xfId="84" applyFont="1" applyBorder="1" applyAlignment="1">
      <alignment horizontal="center"/>
    </xf>
    <xf numFmtId="0" fontId="33" fillId="0" borderId="17" xfId="84" applyFont="1" applyBorder="1" applyAlignment="1">
      <alignment/>
    </xf>
    <xf numFmtId="0" fontId="8" fillId="0" borderId="17" xfId="82" applyFont="1" applyBorder="1" applyAlignment="1">
      <alignment horizontal="right" vertical="center" wrapText="1"/>
      <protection/>
    </xf>
    <xf numFmtId="0" fontId="33" fillId="0" borderId="0" xfId="84" applyFont="1" applyAlignment="1" quotePrefix="1">
      <alignment horizontal="left"/>
    </xf>
    <xf numFmtId="196" fontId="42" fillId="0" borderId="0" xfId="45" applyFont="1">
      <alignment/>
    </xf>
    <xf numFmtId="0" fontId="8" fillId="0" borderId="7" xfId="84" applyFont="1" applyBorder="1" applyAlignment="1">
      <alignment horizontal="left"/>
    </xf>
    <xf numFmtId="0" fontId="37" fillId="0" borderId="0" xfId="84" applyFont="1" applyBorder="1" applyAlignment="1">
      <alignment horizontal="left"/>
    </xf>
    <xf numFmtId="0" fontId="8" fillId="0" borderId="0" xfId="84" applyFont="1" applyAlignment="1">
      <alignment horizontal="left"/>
    </xf>
    <xf numFmtId="169" fontId="33" fillId="0" borderId="0" xfId="82" applyNumberFormat="1" applyFont="1" applyAlignment="1">
      <alignment horizontal="center"/>
      <protection/>
    </xf>
    <xf numFmtId="0" fontId="33" fillId="0" borderId="0" xfId="82" applyFont="1" applyAlignment="1">
      <alignment horizontal="center"/>
      <protection/>
    </xf>
    <xf numFmtId="0" fontId="33" fillId="0" borderId="0" xfId="84" applyFont="1" applyAlignment="1">
      <alignment horizontal="left"/>
    </xf>
    <xf numFmtId="0" fontId="33" fillId="0" borderId="0" xfId="82" applyFont="1" applyBorder="1">
      <alignment/>
      <protection/>
    </xf>
    <xf numFmtId="0" fontId="33" fillId="0" borderId="18" xfId="84" applyFont="1" applyBorder="1" applyAlignment="1">
      <alignment horizontal="left" vertical="center" wrapText="1"/>
    </xf>
    <xf numFmtId="0" fontId="16" fillId="0" borderId="19" xfId="82" applyFont="1" applyBorder="1" applyAlignment="1">
      <alignment horizontal="left" vertical="center" wrapText="1"/>
      <protection/>
    </xf>
    <xf numFmtId="0" fontId="34" fillId="0" borderId="0" xfId="84" applyFont="1" applyAlignment="1">
      <alignment horizontal="right"/>
    </xf>
  </cellXfs>
  <cellStyles count="105">
    <cellStyle name="Normal" xfId="0"/>
    <cellStyle name="# ##0" xfId="15"/>
    <cellStyle name="??_kc-elec system check list" xfId="16"/>
    <cellStyle name="00" xfId="17"/>
    <cellStyle name="AeE­ [0]_INQUIRY ¿µ¾÷AßAø " xfId="18"/>
    <cellStyle name="ÅëÈ­ [0]_S" xfId="19"/>
    <cellStyle name="AeE­_INQUIRY ¿µ¾÷AßAø " xfId="20"/>
    <cellStyle name="ÅëÈ­_S" xfId="21"/>
    <cellStyle name="AÞ¸¶ [0]_INQUIRY ¿?¾÷AßAø " xfId="22"/>
    <cellStyle name="ÄÞ¸¶ [0]_S" xfId="23"/>
    <cellStyle name="AÞ¸¶_INQUIRY ¿?¾÷AßAø " xfId="24"/>
    <cellStyle name="ÄÞ¸¶_S" xfId="25"/>
    <cellStyle name="C?AØ_¿?¾÷CoE² " xfId="26"/>
    <cellStyle name="C￥AØ_¿μ¾÷CoE² " xfId="27"/>
    <cellStyle name="Ç¥ÁØ_S" xfId="28"/>
    <cellStyle name="Centered Heading" xfId="29"/>
    <cellStyle name="Column_Title" xfId="30"/>
    <cellStyle name="Comma" xfId="31"/>
    <cellStyle name="Comma %" xfId="32"/>
    <cellStyle name="Comma [0]" xfId="33"/>
    <cellStyle name="Comma [0]_BCLCTT" xfId="34"/>
    <cellStyle name="Comma 0.0" xfId="35"/>
    <cellStyle name="Comma 0.0%" xfId="36"/>
    <cellStyle name="Comma 0.00" xfId="37"/>
    <cellStyle name="Comma 0.00%" xfId="38"/>
    <cellStyle name="Comma 0.000" xfId="39"/>
    <cellStyle name="Comma 0.000%" xfId="40"/>
    <cellStyle name="Comma_BCLCTT" xfId="41"/>
    <cellStyle name="Comma_Worksheet in  US Financial Statements Ref. Workbook - Single Co" xfId="42"/>
    <cellStyle name="Comma0" xfId="43"/>
    <cellStyle name="Company Name" xfId="44"/>
    <cellStyle name="CR Comma" xfId="45"/>
    <cellStyle name="CR Currency" xfId="46"/>
    <cellStyle name="Credit" xfId="47"/>
    <cellStyle name="Credit subtotal" xfId="48"/>
    <cellStyle name="Credit Total" xfId="49"/>
    <cellStyle name="Currency" xfId="50"/>
    <cellStyle name="Currency %" xfId="51"/>
    <cellStyle name="Currency [0]" xfId="52"/>
    <cellStyle name="Currency 0.0" xfId="53"/>
    <cellStyle name="Currency 0.0%" xfId="54"/>
    <cellStyle name="Currency 0.0_Worksheet in   BC-xi mang HT" xfId="55"/>
    <cellStyle name="Currency 0.00" xfId="56"/>
    <cellStyle name="Currency 0.00%" xfId="57"/>
    <cellStyle name="Currency 0.00_Worksheet in   BC-xi mang HT" xfId="58"/>
    <cellStyle name="Currency 0.000" xfId="59"/>
    <cellStyle name="Currency 0.000%" xfId="60"/>
    <cellStyle name="Currency 0.000_Worksheet in   BC-xi mang HT" xfId="61"/>
    <cellStyle name="Currency0" xfId="62"/>
    <cellStyle name="Date" xfId="63"/>
    <cellStyle name="ddmmyy" xfId="64"/>
    <cellStyle name="Debit" xfId="65"/>
    <cellStyle name="Debit subtotal" xfId="66"/>
    <cellStyle name="Debit Total" xfId="67"/>
    <cellStyle name="Fixed" xfId="68"/>
    <cellStyle name="Followed Hyperlink" xfId="69"/>
    <cellStyle name="Header1" xfId="70"/>
    <cellStyle name="Header2" xfId="71"/>
    <cellStyle name="Heading" xfId="72"/>
    <cellStyle name="Heading 1" xfId="73"/>
    <cellStyle name="Heading 2" xfId="74"/>
    <cellStyle name="Heading No Underline" xfId="75"/>
    <cellStyle name="Heading With Underline" xfId="76"/>
    <cellStyle name="Heading_563FIX~2" xfId="77"/>
    <cellStyle name="Hyperlink" xfId="78"/>
    <cellStyle name="n" xfId="79"/>
    <cellStyle name="Normal - Style1" xfId="80"/>
    <cellStyle name="Normal VN" xfId="81"/>
    <cellStyle name="Normal_BCLCTT" xfId="82"/>
    <cellStyle name="Normal_SHEET" xfId="83"/>
    <cellStyle name="Normal_Worksheet in  US Financial Statements Ref. Workbook - Single Co" xfId="84"/>
    <cellStyle name="Percent" xfId="85"/>
    <cellStyle name="Percent %" xfId="86"/>
    <cellStyle name="Percent % Long Underline" xfId="87"/>
    <cellStyle name="Percent %_Worksheet in  US Financial Statements Ref. Workbook - Single Co" xfId="88"/>
    <cellStyle name="Percent (0)" xfId="89"/>
    <cellStyle name="Percent 0.0%" xfId="90"/>
    <cellStyle name="Percent 0.0% Long Underline" xfId="91"/>
    <cellStyle name="Percent 0.00%" xfId="92"/>
    <cellStyle name="Percent 0.00% Long Underline" xfId="93"/>
    <cellStyle name="Percent 0.000%" xfId="94"/>
    <cellStyle name="Percent 0.000% Long Underline" xfId="95"/>
    <cellStyle name="Style Date" xfId="96"/>
    <cellStyle name="Tickmark" xfId="97"/>
    <cellStyle name="Total" xfId="98"/>
    <cellStyle name="똿뗦먛귟 [0.00]_PRODUCT DETAIL Q1" xfId="99"/>
    <cellStyle name="똿뗦먛귟_PRODUCT DETAIL Q1" xfId="100"/>
    <cellStyle name="믅됞 [0.00]_PRODUCT DETAIL Q1" xfId="101"/>
    <cellStyle name="믅됞_PRODUCT DETAIL Q1" xfId="102"/>
    <cellStyle name="백분율_95" xfId="103"/>
    <cellStyle name="뷭?_BOOKSHIP" xfId="104"/>
    <cellStyle name="一般_00Q3902REV.1" xfId="105"/>
    <cellStyle name="千分位[0]_00Q3902REV.1" xfId="106"/>
    <cellStyle name="千分位_00Q3902REV.1" xfId="107"/>
    <cellStyle name="콤마 [0]_1202" xfId="108"/>
    <cellStyle name="콤마_1202" xfId="109"/>
    <cellStyle name="통화 [0]_1202" xfId="110"/>
    <cellStyle name="통화_1202" xfId="111"/>
    <cellStyle name="표준_(정보부문)월별인원계획" xfId="112"/>
    <cellStyle name="貨幣 [0]_00Q3902REV.1" xfId="113"/>
    <cellStyle name="貨幣[0]_BRE" xfId="114"/>
    <cellStyle name="貨幣_00Q3902REV.1" xfId="115"/>
    <cellStyle name=" [0.00]_ Att. 1- Cover" xfId="116"/>
    <cellStyle name="_ Att. 1- Cover" xfId="117"/>
    <cellStyle name="?_ Att. 1- Cover" xfId="1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144</xdr:row>
      <xdr:rowOff>0</xdr:rowOff>
    </xdr:from>
    <xdr:to>
      <xdr:col>1</xdr:col>
      <xdr:colOff>1076325</xdr:colOff>
      <xdr:row>144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783080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Ng­êi lËp biÓu</a:t>
          </a:r>
        </a:p>
      </xdr:txBody>
    </xdr:sp>
    <xdr:clientData/>
  </xdr:twoCellAnchor>
  <xdr:oneCellAnchor>
    <xdr:from>
      <xdr:col>2</xdr:col>
      <xdr:colOff>0</xdr:colOff>
      <xdr:row>182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2481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1828800</xdr:colOff>
      <xdr:row>144</xdr:row>
      <xdr:rowOff>0</xdr:rowOff>
    </xdr:from>
    <xdr:to>
      <xdr:col>2</xdr:col>
      <xdr:colOff>0</xdr:colOff>
      <xdr:row>144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76450" y="178308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KÕ to¸n tr­ëng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g\c\Dung%20Quat\Nhom%20GC\New%20Folder\My%20Documents\3533\98Q\3533\Q\98Q294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thaoln\LOCALS~1\Temp\CDKT%20VP-BQ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Sheet1"/>
      <sheetName val="Sheet2"/>
      <sheetName val="Chart1"/>
      <sheetName val="Sheet4"/>
      <sheetName val="Sheet3"/>
      <sheetName val="XL4Poppy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VLHTXL"/>
      <sheetName val="NC"/>
      <sheetName val="May"/>
      <sheetName val="cuoc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Cnhan"/>
      <sheetName val="T2"/>
      <sheetName val="To than Nguyen-12"/>
      <sheetName val="T4"/>
      <sheetName val="T6"/>
      <sheetName val="T7"/>
      <sheetName val="T8"/>
      <sheetName val="T10"/>
      <sheetName val="T9"/>
      <sheetName val="To Quynh -12"/>
      <sheetName val="T.4"/>
      <sheetName val="T1"/>
      <sheetName val="Cn"/>
      <sheetName val="PSinh"/>
      <sheetName val="GTi"/>
      <sheetName val="BC_KKTSCD"/>
      <sheetName val="Chitiet"/>
      <sheetName val="Sheet2 (2)"/>
      <sheetName val="Mau_BC_KKTSCD"/>
      <sheetName val="KHSX2002-2006"/>
      <sheetName val="KHvon 2002-2006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doi CT1"/>
      <sheetName val="doi CT3"/>
      <sheetName val="Chart3"/>
      <sheetName val="Chart2"/>
      <sheetName val="doi CT4"/>
      <sheetName val="Sheet8"/>
      <sheetName val="Sheet7"/>
      <sheetName val="Sheet6"/>
      <sheetName val="Sheet5"/>
      <sheetName val="damchatdv"/>
      <sheetName val="DAM CHAT dv"/>
      <sheetName val="C.B.R) (3)"/>
      <sheetName val="10"/>
      <sheetName val="30(2)"/>
      <sheetName val="651"/>
      <sheetName val="C.B.R) (2)"/>
      <sheetName val="DAM CHAT"/>
      <sheetName val="C.B.R)"/>
      <sheetName val="65"/>
      <sheetName val=",30"/>
      <sheetName val=",10"/>
      <sheetName val="#REF"/>
      <sheetName val="km248"/>
      <sheetName val="KL DUONG DC L = 90m"/>
      <sheetName val="CPV"/>
      <sheetName val="DGCM"/>
      <sheetName val="TL-I"/>
      <sheetName val="THG"/>
      <sheetName val="btn"/>
      <sheetName val="thtb"/>
      <sheetName val="thkp cong"/>
      <sheetName val="gvl"/>
      <sheetName val="pt-cong"/>
      <sheetName val="BS CONG"/>
      <sheetName val="thop-CONG"/>
      <sheetName val="kl cong"/>
      <sheetName val="luong-A6"/>
      <sheetName val="304-03"/>
      <sheetName val="Thoi det 304"/>
      <sheetName val="CSD"/>
      <sheetName val="DLC"/>
      <sheetName val="Damchuan"/>
      <sheetName val="CBR"/>
      <sheetName val="BDCBR"/>
      <sheetName val="Thoi det 37.5"/>
      <sheetName val="TPHD37.5"/>
      <sheetName val="DNam"/>
      <sheetName val="T3"/>
      <sheetName val="T5"/>
      <sheetName val="T11"/>
      <sheetName val="T12"/>
      <sheetName val="TH"/>
      <sheetName val="tong hop"/>
      <sheetName val="phan tich DG"/>
      <sheetName val="gia vat lieu"/>
      <sheetName val="gia xe may"/>
      <sheetName val="gia nhan cong"/>
      <sheetName val="XL4Test5"/>
      <sheetName val="Q2-03"/>
      <sheetName val="Q3-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31957242845</v>
          </cell>
          <cell r="D5">
            <v>50279838960</v>
          </cell>
        </row>
        <row r="14">
          <cell r="C14">
            <v>73566814475</v>
          </cell>
          <cell r="D14">
            <v>69818660137</v>
          </cell>
        </row>
        <row r="15">
          <cell r="C15">
            <v>130109980815</v>
          </cell>
          <cell r="D15">
            <v>198559290781</v>
          </cell>
        </row>
        <row r="16">
          <cell r="C16">
            <v>5656940523</v>
          </cell>
          <cell r="D16">
            <v>16523882340</v>
          </cell>
        </row>
        <row r="18">
          <cell r="C18">
            <v>8239774465</v>
          </cell>
          <cell r="D18">
            <v>3878107912</v>
          </cell>
        </row>
        <row r="19">
          <cell r="C19">
            <v>-102549898</v>
          </cell>
          <cell r="D19">
            <v>-102549898</v>
          </cell>
        </row>
        <row r="20">
          <cell r="C20">
            <v>1842656989835</v>
          </cell>
          <cell r="D20">
            <v>1867824476849</v>
          </cell>
        </row>
        <row r="30">
          <cell r="C30">
            <v>958986500</v>
          </cell>
          <cell r="D30">
            <v>1155176500</v>
          </cell>
        </row>
        <row r="31">
          <cell r="C31">
            <v>1928804377</v>
          </cell>
          <cell r="D31">
            <v>1072448413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41">
          <cell r="C41">
            <v>2646913516836</v>
          </cell>
          <cell r="D41">
            <v>2648597636600</v>
          </cell>
        </row>
        <row r="42">
          <cell r="C42">
            <v>-1400133083106</v>
          </cell>
          <cell r="D42">
            <v>-1441181979571</v>
          </cell>
        </row>
        <row r="44">
          <cell r="C44">
            <v>1239431363</v>
          </cell>
          <cell r="D44">
            <v>1239431363</v>
          </cell>
        </row>
        <row r="45">
          <cell r="C45">
            <v>-309857838</v>
          </cell>
          <cell r="D45">
            <v>-340843620</v>
          </cell>
        </row>
        <row r="47">
          <cell r="C47">
            <v>80216000000</v>
          </cell>
          <cell r="D47">
            <v>80216000000</v>
          </cell>
        </row>
        <row r="48">
          <cell r="C48">
            <v>-8788833330</v>
          </cell>
          <cell r="D48">
            <v>-9799583328</v>
          </cell>
        </row>
        <row r="49">
          <cell r="C49">
            <v>508564383</v>
          </cell>
          <cell r="D49">
            <v>308564383</v>
          </cell>
        </row>
        <row r="54">
          <cell r="C54">
            <v>394585249870</v>
          </cell>
          <cell r="D54">
            <v>504631786811</v>
          </cell>
        </row>
        <row r="55">
          <cell r="C55">
            <v>67800000</v>
          </cell>
          <cell r="D55">
            <v>67800000</v>
          </cell>
        </row>
        <row r="56">
          <cell r="C56">
            <v>21955323447</v>
          </cell>
          <cell r="D56">
            <v>23656322675</v>
          </cell>
        </row>
        <row r="62">
          <cell r="C62">
            <v>370528651154</v>
          </cell>
          <cell r="D62">
            <v>341827235734</v>
          </cell>
        </row>
        <row r="63">
          <cell r="C63">
            <v>136811314600</v>
          </cell>
          <cell r="D63">
            <v>126495500</v>
          </cell>
        </row>
        <row r="64">
          <cell r="C64">
            <v>801009880894</v>
          </cell>
          <cell r="D64">
            <v>306539651094</v>
          </cell>
        </row>
        <row r="65">
          <cell r="C65">
            <v>21924854</v>
          </cell>
          <cell r="D65">
            <v>304939954</v>
          </cell>
        </row>
        <row r="66">
          <cell r="C66">
            <v>7292672502</v>
          </cell>
          <cell r="D66">
            <v>1853834965</v>
          </cell>
        </row>
        <row r="67">
          <cell r="C67">
            <v>5243485708</v>
          </cell>
          <cell r="D67">
            <v>3973943923</v>
          </cell>
        </row>
        <row r="68">
          <cell r="C68">
            <v>0</v>
          </cell>
          <cell r="D68">
            <v>0</v>
          </cell>
        </row>
        <row r="69">
          <cell r="C69">
            <v>5625626843</v>
          </cell>
          <cell r="D69">
            <v>6252312193</v>
          </cell>
        </row>
        <row r="70">
          <cell r="C70">
            <v>1352888702811</v>
          </cell>
          <cell r="D70">
            <v>2175975454957</v>
          </cell>
        </row>
        <row r="73">
          <cell r="C73">
            <v>52582661410</v>
          </cell>
          <cell r="D73">
            <v>57176895508</v>
          </cell>
        </row>
        <row r="79">
          <cell r="C79">
            <v>917602650000</v>
          </cell>
          <cell r="D79">
            <v>917602650000</v>
          </cell>
        </row>
        <row r="80">
          <cell r="C80">
            <v>0</v>
          </cell>
        </row>
        <row r="81">
          <cell r="C81">
            <v>-2456991059</v>
          </cell>
          <cell r="D81">
            <v>-2456991059</v>
          </cell>
        </row>
        <row r="82">
          <cell r="C82">
            <v>20660682723</v>
          </cell>
          <cell r="D82">
            <v>48923407464</v>
          </cell>
        </row>
        <row r="83">
          <cell r="C83">
            <v>4489459649</v>
          </cell>
          <cell r="D83">
            <v>7517608729</v>
          </cell>
        </row>
        <row r="84">
          <cell r="C84">
            <v>152039308306</v>
          </cell>
          <cell r="D84">
            <v>76030806512</v>
          </cell>
        </row>
        <row r="88">
          <cell r="C88">
            <v>6232297006</v>
          </cell>
          <cell r="D88">
            <v>10873779430</v>
          </cell>
        </row>
        <row r="90">
          <cell r="D90">
            <v>63000000000</v>
          </cell>
        </row>
        <row r="91">
          <cell r="C91">
            <v>0</v>
          </cell>
          <cell r="D91">
            <v>0</v>
          </cell>
        </row>
        <row r="94">
          <cell r="C94">
            <v>654768161</v>
          </cell>
          <cell r="D94">
            <v>882442403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67"/>
  <sheetViews>
    <sheetView showGridLines="0" workbookViewId="0" topLeftCell="A1">
      <pane xSplit="1" ySplit="3" topLeftCell="B4" activePane="bottomRight" state="frozen"/>
      <selection pane="topLeft" activeCell="A157" sqref="A157"/>
      <selection pane="topRight" activeCell="A157" sqref="A157"/>
      <selection pane="bottomLeft" activeCell="A157" sqref="A157"/>
      <selection pane="bottomRight" activeCell="F41" sqref="F41"/>
    </sheetView>
  </sheetViews>
  <sheetFormatPr defaultColWidth="9.140625" defaultRowHeight="12.75"/>
  <cols>
    <col min="1" max="1" width="3.00390625" style="220" customWidth="1"/>
    <col min="2" max="2" width="42.28125" style="24" customWidth="1"/>
    <col min="3" max="3" width="6.57421875" style="24" customWidth="1"/>
    <col min="4" max="4" width="7.28125" style="24" customWidth="1"/>
    <col min="5" max="5" width="18.57421875" style="24" customWidth="1"/>
    <col min="6" max="6" width="18.00390625" style="24" customWidth="1"/>
    <col min="7" max="7" width="17.8515625" style="157" hidden="1" customWidth="1"/>
    <col min="8" max="8" width="1.421875" style="24" customWidth="1"/>
    <col min="9" max="9" width="18.00390625" style="24" bestFit="1" customWidth="1"/>
    <col min="10" max="10" width="14.8515625" style="24" bestFit="1" customWidth="1"/>
    <col min="11" max="11" width="11.00390625" style="24" bestFit="1" customWidth="1"/>
    <col min="12" max="16384" width="9.140625" style="24" customWidth="1"/>
  </cols>
  <sheetData>
    <row r="1" spans="1:10" s="90" customFormat="1" ht="13.5">
      <c r="A1" s="150" t="s">
        <v>0</v>
      </c>
      <c r="B1" s="1"/>
      <c r="C1" s="1"/>
      <c r="D1" s="1"/>
      <c r="E1" s="1"/>
      <c r="F1" s="88" t="s">
        <v>1</v>
      </c>
      <c r="H1" s="151"/>
      <c r="J1" s="151"/>
    </row>
    <row r="2" spans="1:10" s="90" customFormat="1" ht="13.5">
      <c r="A2" s="150" t="s">
        <v>2</v>
      </c>
      <c r="B2" s="1"/>
      <c r="C2" s="1"/>
      <c r="D2" s="6"/>
      <c r="E2" s="6"/>
      <c r="F2" s="92" t="s">
        <v>3</v>
      </c>
      <c r="H2" s="151"/>
      <c r="J2" s="151"/>
    </row>
    <row r="3" spans="1:10" s="96" customFormat="1" ht="13.5">
      <c r="A3" s="152" t="s">
        <v>4</v>
      </c>
      <c r="B3" s="93"/>
      <c r="C3" s="93"/>
      <c r="D3" s="93"/>
      <c r="E3" s="93"/>
      <c r="F3" s="94" t="s">
        <v>5</v>
      </c>
      <c r="H3" s="153"/>
      <c r="J3" s="153"/>
    </row>
    <row r="4" spans="1:11" s="16" customFormat="1" ht="15">
      <c r="A4" s="154"/>
      <c r="G4" s="17"/>
      <c r="H4" s="17"/>
      <c r="I4" s="17"/>
      <c r="J4" s="17"/>
      <c r="K4" s="17"/>
    </row>
    <row r="5" spans="1:11" s="16" customFormat="1" ht="9.75" customHeight="1">
      <c r="A5" s="154"/>
      <c r="G5" s="17"/>
      <c r="H5" s="17"/>
      <c r="I5" s="17"/>
      <c r="J5" s="17"/>
      <c r="K5" s="17"/>
    </row>
    <row r="6" spans="1:11" s="16" customFormat="1" ht="15">
      <c r="A6" s="222" t="s">
        <v>152</v>
      </c>
      <c r="B6" s="222"/>
      <c r="C6" s="222"/>
      <c r="D6" s="222"/>
      <c r="E6" s="222"/>
      <c r="F6" s="222"/>
      <c r="G6" s="222"/>
      <c r="H6" s="99"/>
      <c r="I6" s="99"/>
      <c r="J6" s="17"/>
      <c r="K6" s="17"/>
    </row>
    <row r="7" spans="1:11" s="16" customFormat="1" ht="15">
      <c r="A7" s="221" t="s">
        <v>153</v>
      </c>
      <c r="B7" s="222"/>
      <c r="C7" s="222"/>
      <c r="D7" s="222"/>
      <c r="E7" s="222"/>
      <c r="F7" s="222"/>
      <c r="G7" s="222"/>
      <c r="H7" s="99"/>
      <c r="I7" s="99"/>
      <c r="J7" s="17"/>
      <c r="K7" s="17"/>
    </row>
    <row r="8" spans="1:11" s="16" customFormat="1" ht="7.5" customHeight="1">
      <c r="A8" s="155"/>
      <c r="B8" s="20"/>
      <c r="C8" s="20"/>
      <c r="D8" s="20"/>
      <c r="E8" s="20"/>
      <c r="F8" s="20"/>
      <c r="G8" s="99"/>
      <c r="H8" s="99"/>
      <c r="I8" s="99"/>
      <c r="J8" s="17"/>
      <c r="K8" s="17"/>
    </row>
    <row r="9" spans="1:6" ht="15">
      <c r="A9" s="224"/>
      <c r="B9" s="224"/>
      <c r="C9" s="156"/>
      <c r="D9" s="129"/>
      <c r="E9" s="129"/>
      <c r="F9" s="22" t="s">
        <v>154</v>
      </c>
    </row>
    <row r="10" spans="1:6" ht="15">
      <c r="A10" s="158"/>
      <c r="B10" s="156"/>
      <c r="C10" s="156"/>
      <c r="D10" s="129"/>
      <c r="E10" s="129"/>
      <c r="F10" s="25" t="s">
        <v>9</v>
      </c>
    </row>
    <row r="11" spans="1:6" ht="7.5" customHeight="1">
      <c r="A11" s="158"/>
      <c r="B11" s="156"/>
      <c r="C11" s="156"/>
      <c r="D11" s="129"/>
      <c r="E11" s="129"/>
      <c r="F11" s="129"/>
    </row>
    <row r="12" spans="1:7" ht="73.5" customHeight="1">
      <c r="A12" s="225" t="s">
        <v>155</v>
      </c>
      <c r="B12" s="226"/>
      <c r="C12" s="159" t="s">
        <v>11</v>
      </c>
      <c r="D12" s="159" t="s">
        <v>12</v>
      </c>
      <c r="E12" s="160" t="s">
        <v>156</v>
      </c>
      <c r="F12" s="160" t="s">
        <v>157</v>
      </c>
      <c r="G12" s="160" t="s">
        <v>158</v>
      </c>
    </row>
    <row r="13" spans="1:7" ht="15">
      <c r="A13" s="161"/>
      <c r="B13" s="36"/>
      <c r="C13" s="69"/>
      <c r="D13" s="38"/>
      <c r="E13" s="162"/>
      <c r="F13" s="162"/>
      <c r="G13" s="164"/>
    </row>
    <row r="14" spans="1:7" ht="15">
      <c r="A14" s="68">
        <v>1</v>
      </c>
      <c r="B14" s="165" t="s">
        <v>159</v>
      </c>
      <c r="C14" s="166" t="s">
        <v>160</v>
      </c>
      <c r="D14" s="57" t="s">
        <v>161</v>
      </c>
      <c r="E14" s="167">
        <v>266216100543</v>
      </c>
      <c r="F14" s="167">
        <v>849048647269</v>
      </c>
      <c r="G14" s="167">
        <v>992374020750</v>
      </c>
    </row>
    <row r="15" spans="1:7" ht="6" customHeight="1">
      <c r="A15" s="66"/>
      <c r="B15" s="55"/>
      <c r="C15" s="56"/>
      <c r="D15" s="49"/>
      <c r="E15" s="168"/>
      <c r="F15" s="168"/>
      <c r="G15" s="169"/>
    </row>
    <row r="16" spans="1:7" ht="15">
      <c r="A16" s="66">
        <v>2</v>
      </c>
      <c r="B16" s="170" t="s">
        <v>162</v>
      </c>
      <c r="C16" s="171" t="s">
        <v>163</v>
      </c>
      <c r="D16" s="61"/>
      <c r="E16" s="162"/>
      <c r="F16" s="162">
        <v>0</v>
      </c>
      <c r="G16" s="162">
        <v>0</v>
      </c>
    </row>
    <row r="17" spans="1:12" s="177" customFormat="1" ht="15" hidden="1">
      <c r="A17" s="172" t="s">
        <v>60</v>
      </c>
      <c r="B17" s="71" t="s">
        <v>164</v>
      </c>
      <c r="C17" s="72"/>
      <c r="D17" s="173"/>
      <c r="E17" s="174"/>
      <c r="F17" s="174"/>
      <c r="G17" s="169"/>
      <c r="H17" s="175"/>
      <c r="I17" s="175"/>
      <c r="J17" s="175"/>
      <c r="K17" s="176"/>
      <c r="L17" s="176"/>
    </row>
    <row r="18" spans="1:12" s="177" customFormat="1" ht="15" hidden="1">
      <c r="A18" s="172" t="s">
        <v>60</v>
      </c>
      <c r="B18" s="71" t="s">
        <v>165</v>
      </c>
      <c r="C18" s="72"/>
      <c r="D18" s="173"/>
      <c r="E18" s="174"/>
      <c r="F18" s="174"/>
      <c r="G18" s="169"/>
      <c r="H18" s="175"/>
      <c r="I18" s="175"/>
      <c r="J18" s="175"/>
      <c r="K18" s="176"/>
      <c r="L18" s="176"/>
    </row>
    <row r="19" spans="1:12" s="177" customFormat="1" ht="15" hidden="1">
      <c r="A19" s="172" t="s">
        <v>60</v>
      </c>
      <c r="B19" s="71" t="s">
        <v>166</v>
      </c>
      <c r="C19" s="72"/>
      <c r="D19" s="173"/>
      <c r="E19" s="174"/>
      <c r="F19" s="174"/>
      <c r="G19" s="169"/>
      <c r="H19" s="175"/>
      <c r="I19" s="175"/>
      <c r="J19" s="175"/>
      <c r="K19" s="176"/>
      <c r="L19" s="176"/>
    </row>
    <row r="20" spans="1:12" s="177" customFormat="1" ht="15" hidden="1">
      <c r="A20" s="178" t="s">
        <v>60</v>
      </c>
      <c r="B20" s="179" t="s">
        <v>167</v>
      </c>
      <c r="C20" s="180"/>
      <c r="D20" s="173"/>
      <c r="E20" s="174"/>
      <c r="F20" s="174"/>
      <c r="G20" s="169"/>
      <c r="H20" s="175"/>
      <c r="I20" s="175"/>
      <c r="J20" s="175"/>
      <c r="K20" s="176"/>
      <c r="L20" s="176"/>
    </row>
    <row r="21" spans="1:12" ht="6" customHeight="1">
      <c r="A21" s="66"/>
      <c r="B21" s="55"/>
      <c r="C21" s="56"/>
      <c r="D21" s="49"/>
      <c r="E21" s="181"/>
      <c r="F21" s="181"/>
      <c r="G21" s="169"/>
      <c r="H21" s="157"/>
      <c r="I21" s="157"/>
      <c r="J21" s="157"/>
      <c r="K21" s="23"/>
      <c r="L21" s="23"/>
    </row>
    <row r="22" spans="1:12" s="108" customFormat="1" ht="28.5">
      <c r="A22" s="182">
        <v>3</v>
      </c>
      <c r="B22" s="183" t="s">
        <v>168</v>
      </c>
      <c r="C22" s="166">
        <v>10</v>
      </c>
      <c r="D22" s="184"/>
      <c r="E22" s="185">
        <f>+E14</f>
        <v>266216100543</v>
      </c>
      <c r="F22" s="185">
        <f>+F14</f>
        <v>849048647269</v>
      </c>
      <c r="G22" s="186">
        <v>992374020750</v>
      </c>
      <c r="H22" s="187"/>
      <c r="I22" s="187"/>
      <c r="J22" s="187"/>
      <c r="K22" s="52"/>
      <c r="L22" s="52"/>
    </row>
    <row r="23" spans="1:12" ht="5.25" customHeight="1">
      <c r="A23" s="66"/>
      <c r="B23" s="55"/>
      <c r="C23" s="56"/>
      <c r="D23" s="49"/>
      <c r="E23" s="162"/>
      <c r="F23" s="162"/>
      <c r="G23" s="169"/>
      <c r="H23" s="157"/>
      <c r="I23" s="157"/>
      <c r="J23" s="157"/>
      <c r="K23" s="23"/>
      <c r="L23" s="23"/>
    </row>
    <row r="24" spans="1:9" ht="15">
      <c r="A24" s="54">
        <v>4</v>
      </c>
      <c r="B24" s="55" t="s">
        <v>169</v>
      </c>
      <c r="C24" s="56">
        <v>11</v>
      </c>
      <c r="D24" s="57" t="s">
        <v>170</v>
      </c>
      <c r="E24" s="162">
        <v>201054509736</v>
      </c>
      <c r="F24" s="162">
        <v>656809282385</v>
      </c>
      <c r="G24" s="162">
        <v>688084876230</v>
      </c>
      <c r="I24" s="117"/>
    </row>
    <row r="25" spans="1:7" ht="6" customHeight="1">
      <c r="A25" s="66"/>
      <c r="B25" s="55"/>
      <c r="C25" s="56"/>
      <c r="D25" s="49"/>
      <c r="E25" s="162"/>
      <c r="F25" s="162"/>
      <c r="G25" s="169"/>
    </row>
    <row r="26" spans="1:7" s="108" customFormat="1" ht="28.5">
      <c r="A26" s="188">
        <v>5</v>
      </c>
      <c r="B26" s="183" t="s">
        <v>171</v>
      </c>
      <c r="C26" s="189">
        <v>20</v>
      </c>
      <c r="D26" s="49"/>
      <c r="E26" s="190">
        <f>+E22-E24</f>
        <v>65161590807</v>
      </c>
      <c r="F26" s="190">
        <f>+F22-F24</f>
        <v>192239364884</v>
      </c>
      <c r="G26" s="191">
        <v>304289144520</v>
      </c>
    </row>
    <row r="27" spans="1:7" ht="6" customHeight="1">
      <c r="A27" s="66"/>
      <c r="B27" s="55"/>
      <c r="C27" s="56"/>
      <c r="D27" s="49"/>
      <c r="E27" s="162"/>
      <c r="F27" s="162"/>
      <c r="G27" s="169"/>
    </row>
    <row r="28" spans="1:7" ht="15">
      <c r="A28" s="54">
        <v>6</v>
      </c>
      <c r="B28" s="55" t="s">
        <v>172</v>
      </c>
      <c r="C28" s="56">
        <v>21</v>
      </c>
      <c r="D28" s="57" t="s">
        <v>161</v>
      </c>
      <c r="E28" s="162">
        <v>584329717</v>
      </c>
      <c r="F28" s="162">
        <v>1206996194</v>
      </c>
      <c r="G28" s="162">
        <v>3048626196</v>
      </c>
    </row>
    <row r="29" spans="1:7" ht="6.75" customHeight="1">
      <c r="A29" s="192"/>
      <c r="B29" s="55"/>
      <c r="C29" s="56"/>
      <c r="D29" s="49"/>
      <c r="E29" s="181"/>
      <c r="F29" s="181"/>
      <c r="G29" s="169"/>
    </row>
    <row r="30" spans="1:7" ht="15">
      <c r="A30" s="54">
        <v>7</v>
      </c>
      <c r="B30" s="55" t="s">
        <v>173</v>
      </c>
      <c r="C30" s="56">
        <v>22</v>
      </c>
      <c r="D30" s="193"/>
      <c r="E30" s="162">
        <v>14235209223</v>
      </c>
      <c r="F30" s="162">
        <v>43103909298</v>
      </c>
      <c r="G30" s="162">
        <v>75987514733</v>
      </c>
    </row>
    <row r="31" spans="1:7" ht="3" customHeight="1">
      <c r="A31" s="192"/>
      <c r="B31" s="46"/>
      <c r="C31" s="47"/>
      <c r="D31" s="49"/>
      <c r="E31" s="162"/>
      <c r="F31" s="162">
        <v>68056998069</v>
      </c>
      <c r="G31" s="169"/>
    </row>
    <row r="32" spans="1:8" s="177" customFormat="1" ht="15" hidden="1">
      <c r="A32" s="74"/>
      <c r="B32" s="71" t="s">
        <v>174</v>
      </c>
      <c r="C32" s="72">
        <v>23</v>
      </c>
      <c r="D32" s="173"/>
      <c r="E32" s="194"/>
      <c r="F32" s="194">
        <f>12354236715-24503675</f>
        <v>12329733040</v>
      </c>
      <c r="G32" s="195">
        <v>82371266812</v>
      </c>
      <c r="H32" s="196"/>
    </row>
    <row r="33" spans="1:7" ht="5.25" customHeight="1" hidden="1">
      <c r="A33" s="192"/>
      <c r="B33" s="46"/>
      <c r="C33" s="47"/>
      <c r="D33" s="49"/>
      <c r="E33" s="162"/>
      <c r="F33" s="162"/>
      <c r="G33" s="169"/>
    </row>
    <row r="34" spans="1:9" ht="15">
      <c r="A34" s="54">
        <v>8</v>
      </c>
      <c r="B34" s="55" t="s">
        <v>175</v>
      </c>
      <c r="C34" s="56">
        <v>24</v>
      </c>
      <c r="D34" s="193"/>
      <c r="E34" s="162">
        <v>9296665325</v>
      </c>
      <c r="F34" s="162">
        <v>27486939098</v>
      </c>
      <c r="G34" s="162">
        <v>107512282374</v>
      </c>
      <c r="I34" s="197"/>
    </row>
    <row r="35" spans="1:7" ht="7.5" customHeight="1">
      <c r="A35" s="66"/>
      <c r="B35" s="46"/>
      <c r="C35" s="47"/>
      <c r="D35" s="49"/>
      <c r="E35" s="162"/>
      <c r="F35" s="162"/>
      <c r="G35" s="169"/>
    </row>
    <row r="36" spans="1:9" ht="15">
      <c r="A36" s="54">
        <v>9</v>
      </c>
      <c r="B36" s="55" t="s">
        <v>176</v>
      </c>
      <c r="C36" s="56">
        <v>25</v>
      </c>
      <c r="D36" s="193"/>
      <c r="E36" s="162">
        <v>17534334697</v>
      </c>
      <c r="F36" s="162">
        <v>42579260387</v>
      </c>
      <c r="G36" s="162">
        <v>49097953635</v>
      </c>
      <c r="I36" s="117"/>
    </row>
    <row r="37" spans="1:7" ht="7.5" customHeight="1">
      <c r="A37" s="66"/>
      <c r="B37" s="55"/>
      <c r="C37" s="56"/>
      <c r="D37" s="49"/>
      <c r="E37" s="162"/>
      <c r="F37" s="162"/>
      <c r="G37" s="169"/>
    </row>
    <row r="38" spans="1:7" ht="15">
      <c r="A38" s="192">
        <v>10</v>
      </c>
      <c r="B38" s="46" t="s">
        <v>177</v>
      </c>
      <c r="C38" s="47">
        <v>30</v>
      </c>
      <c r="D38" s="49"/>
      <c r="E38" s="198">
        <f>+E26+E28-E30-E34-E36</f>
        <v>24679711279</v>
      </c>
      <c r="F38" s="198">
        <f>+F26+F28-F30-F34-F36</f>
        <v>80276252295</v>
      </c>
      <c r="G38" s="167">
        <v>74740019974</v>
      </c>
    </row>
    <row r="39" spans="1:7" ht="12.75" customHeight="1">
      <c r="A39" s="192"/>
      <c r="B39" s="46"/>
      <c r="C39" s="47"/>
      <c r="D39" s="49"/>
      <c r="E39" s="199"/>
      <c r="F39" s="199"/>
      <c r="G39" s="169"/>
    </row>
    <row r="40" spans="1:7" ht="15">
      <c r="A40" s="54">
        <v>11</v>
      </c>
      <c r="B40" s="55" t="s">
        <v>178</v>
      </c>
      <c r="C40" s="56">
        <v>31</v>
      </c>
      <c r="D40" s="57"/>
      <c r="E40" s="199">
        <f>265884412+9612064</f>
        <v>275496476</v>
      </c>
      <c r="F40" s="199">
        <f>5747915110+9612064</f>
        <v>5757527174</v>
      </c>
      <c r="G40" s="162">
        <v>2172505072</v>
      </c>
    </row>
    <row r="41" spans="1:7" ht="7.5" customHeight="1">
      <c r="A41" s="192"/>
      <c r="B41" s="46"/>
      <c r="C41" s="47"/>
      <c r="D41" s="49"/>
      <c r="E41" s="199"/>
      <c r="F41" s="199"/>
      <c r="G41" s="169"/>
    </row>
    <row r="42" spans="1:7" ht="15">
      <c r="A42" s="54">
        <v>12</v>
      </c>
      <c r="B42" s="55" t="s">
        <v>179</v>
      </c>
      <c r="C42" s="56">
        <v>32</v>
      </c>
      <c r="D42" s="57"/>
      <c r="E42" s="199">
        <f>-1730160+9612064</f>
        <v>7881904</v>
      </c>
      <c r="F42" s="199">
        <f>6139321640+9612064</f>
        <v>6148933704</v>
      </c>
      <c r="G42" s="162">
        <v>759425933</v>
      </c>
    </row>
    <row r="43" spans="1:7" ht="7.5" customHeight="1">
      <c r="A43" s="192"/>
      <c r="B43" s="46"/>
      <c r="C43" s="47"/>
      <c r="D43" s="49"/>
      <c r="E43" s="199"/>
      <c r="F43" s="199"/>
      <c r="G43" s="169"/>
    </row>
    <row r="44" spans="1:9" ht="15">
      <c r="A44" s="192">
        <v>13</v>
      </c>
      <c r="B44" s="46" t="s">
        <v>180</v>
      </c>
      <c r="C44" s="47">
        <v>40</v>
      </c>
      <c r="D44" s="57" t="s">
        <v>181</v>
      </c>
      <c r="E44" s="200">
        <f>+E40-E42</f>
        <v>267614572</v>
      </c>
      <c r="F44" s="200">
        <f>+F40-F42</f>
        <v>-391406530</v>
      </c>
      <c r="G44" s="167">
        <v>1413079139</v>
      </c>
      <c r="I44" s="117"/>
    </row>
    <row r="45" spans="1:7" ht="7.5" customHeight="1">
      <c r="A45" s="192"/>
      <c r="B45" s="46"/>
      <c r="C45" s="47"/>
      <c r="D45" s="49"/>
      <c r="E45" s="199"/>
      <c r="F45" s="199"/>
      <c r="G45" s="169"/>
    </row>
    <row r="46" spans="1:10" ht="15">
      <c r="A46" s="201">
        <v>14</v>
      </c>
      <c r="B46" s="202" t="s">
        <v>182</v>
      </c>
      <c r="C46" s="203">
        <v>50</v>
      </c>
      <c r="D46" s="49"/>
      <c r="E46" s="204">
        <f>+E38+E44</f>
        <v>24947325851</v>
      </c>
      <c r="F46" s="204">
        <f>+F38+F44</f>
        <v>79884845765</v>
      </c>
      <c r="G46" s="205">
        <v>76153099113</v>
      </c>
      <c r="I46" s="206"/>
      <c r="J46" s="117"/>
    </row>
    <row r="47" spans="1:7" ht="7.5" customHeight="1">
      <c r="A47" s="192"/>
      <c r="B47" s="46"/>
      <c r="C47" s="47"/>
      <c r="D47" s="49"/>
      <c r="E47" s="162"/>
      <c r="F47" s="162"/>
      <c r="G47" s="169"/>
    </row>
    <row r="48" spans="1:10" ht="15">
      <c r="A48" s="54">
        <v>15</v>
      </c>
      <c r="B48" s="55" t="s">
        <v>183</v>
      </c>
      <c r="C48" s="56">
        <v>51</v>
      </c>
      <c r="D48" s="57" t="s">
        <v>184</v>
      </c>
      <c r="E48" s="162"/>
      <c r="F48" s="162"/>
      <c r="G48" s="207">
        <v>0</v>
      </c>
      <c r="H48" s="208"/>
      <c r="I48" s="117"/>
      <c r="J48" s="117"/>
    </row>
    <row r="49" spans="1:8" ht="5.25" customHeight="1">
      <c r="A49" s="66"/>
      <c r="B49" s="55"/>
      <c r="C49" s="56"/>
      <c r="D49" s="49"/>
      <c r="E49" s="168"/>
      <c r="F49" s="168"/>
      <c r="G49" s="169"/>
      <c r="H49" s="209"/>
    </row>
    <row r="50" spans="1:10" ht="15">
      <c r="A50" s="201">
        <v>16</v>
      </c>
      <c r="B50" s="183" t="s">
        <v>185</v>
      </c>
      <c r="C50" s="189">
        <v>60</v>
      </c>
      <c r="D50" s="49"/>
      <c r="E50" s="210">
        <f>+E46</f>
        <v>24947325851</v>
      </c>
      <c r="F50" s="210">
        <f>+F46-F48</f>
        <v>79884845765</v>
      </c>
      <c r="G50" s="205">
        <v>76153099113</v>
      </c>
      <c r="H50" s="209"/>
      <c r="I50" s="206"/>
      <c r="J50" s="117"/>
    </row>
    <row r="51" spans="1:7" ht="7.5" customHeight="1">
      <c r="A51" s="211"/>
      <c r="B51" s="212"/>
      <c r="C51" s="213"/>
      <c r="D51" s="214"/>
      <c r="E51" s="214"/>
      <c r="F51" s="214"/>
      <c r="G51" s="215"/>
    </row>
    <row r="52" spans="1:10" ht="14.25" customHeight="1">
      <c r="A52" s="216"/>
      <c r="B52" s="108"/>
      <c r="C52" s="108"/>
      <c r="F52" s="119"/>
      <c r="G52" s="217"/>
      <c r="J52" s="117"/>
    </row>
    <row r="53" spans="1:7" ht="17.25" customHeight="1">
      <c r="A53" s="216"/>
      <c r="B53" s="108"/>
      <c r="C53" s="227" t="s">
        <v>186</v>
      </c>
      <c r="D53" s="227"/>
      <c r="E53" s="227"/>
      <c r="F53" s="227"/>
      <c r="G53" s="217"/>
    </row>
    <row r="54" spans="1:7" ht="24.75" customHeight="1">
      <c r="A54" s="52"/>
      <c r="B54" s="223" t="s">
        <v>187</v>
      </c>
      <c r="C54" s="223"/>
      <c r="D54" s="223"/>
      <c r="E54" s="223"/>
      <c r="F54" s="223"/>
      <c r="G54" s="144" t="s">
        <v>148</v>
      </c>
    </row>
    <row r="55" spans="1:7" ht="15">
      <c r="A55" s="52"/>
      <c r="B55" s="143"/>
      <c r="C55" s="143"/>
      <c r="D55" s="143"/>
      <c r="E55" s="143"/>
      <c r="F55" s="143"/>
      <c r="G55" s="144"/>
    </row>
    <row r="56" spans="1:7" ht="15">
      <c r="A56" s="52"/>
      <c r="B56" s="143"/>
      <c r="C56" s="143"/>
      <c r="D56" s="143"/>
      <c r="E56" s="143"/>
      <c r="F56" s="143"/>
      <c r="G56" s="144"/>
    </row>
    <row r="57" spans="1:7" ht="15">
      <c r="A57" s="52"/>
      <c r="B57" s="143"/>
      <c r="C57" s="143"/>
      <c r="D57" s="143"/>
      <c r="E57" s="143"/>
      <c r="F57" s="143"/>
      <c r="G57" s="144"/>
    </row>
    <row r="58" spans="1:7" ht="15">
      <c r="A58" s="52"/>
      <c r="B58" s="143"/>
      <c r="C58" s="143"/>
      <c r="D58" s="143"/>
      <c r="E58" s="143"/>
      <c r="F58" s="143"/>
      <c r="G58" s="144"/>
    </row>
    <row r="59" spans="1:7" ht="15">
      <c r="A59" s="23"/>
      <c r="G59" s="28"/>
    </row>
    <row r="60" spans="1:7" ht="15">
      <c r="A60" s="108"/>
      <c r="B60" s="223" t="s">
        <v>188</v>
      </c>
      <c r="C60" s="223"/>
      <c r="D60" s="223"/>
      <c r="E60" s="223"/>
      <c r="F60" s="223"/>
      <c r="G60" s="143" t="s">
        <v>150</v>
      </c>
    </row>
    <row r="61" spans="1:7" ht="15">
      <c r="A61" s="108"/>
      <c r="B61" s="143"/>
      <c r="C61" s="143"/>
      <c r="D61" s="143"/>
      <c r="E61" s="143"/>
      <c r="F61" s="143"/>
      <c r="G61" s="143"/>
    </row>
    <row r="62" spans="1:7" ht="15">
      <c r="A62" s="108"/>
      <c r="B62" s="143"/>
      <c r="C62" s="143"/>
      <c r="D62" s="143"/>
      <c r="E62" s="143"/>
      <c r="F62" s="143"/>
      <c r="G62" s="143"/>
    </row>
    <row r="63" spans="1:7" ht="15">
      <c r="A63" s="108"/>
      <c r="B63" s="143"/>
      <c r="C63" s="143"/>
      <c r="D63" s="143"/>
      <c r="E63" s="143"/>
      <c r="F63" s="143"/>
      <c r="G63" s="143"/>
    </row>
    <row r="64" spans="1:7" ht="15">
      <c r="A64" s="108"/>
      <c r="B64" s="143"/>
      <c r="C64" s="143"/>
      <c r="D64" s="143"/>
      <c r="E64" s="143"/>
      <c r="F64" s="143"/>
      <c r="G64" s="143"/>
    </row>
    <row r="65" spans="1:7" ht="17.25">
      <c r="A65" s="216"/>
      <c r="B65" s="108"/>
      <c r="C65" s="108"/>
      <c r="G65" s="217"/>
    </row>
    <row r="66" spans="1:7" ht="15">
      <c r="A66" s="218"/>
      <c r="B66" s="85"/>
      <c r="C66" s="85"/>
      <c r="D66" s="85"/>
      <c r="E66" s="85"/>
      <c r="F66" s="85"/>
      <c r="G66" s="85"/>
    </row>
    <row r="67" ht="12.75" customHeight="1">
      <c r="A67" s="219" t="s">
        <v>189</v>
      </c>
    </row>
  </sheetData>
  <mergeCells count="7">
    <mergeCell ref="A7:G7"/>
    <mergeCell ref="A6:G6"/>
    <mergeCell ref="B54:F54"/>
    <mergeCell ref="B60:F60"/>
    <mergeCell ref="A9:B9"/>
    <mergeCell ref="A12:B12"/>
    <mergeCell ref="C53:F53"/>
  </mergeCells>
  <printOptions/>
  <pageMargins left="0.74" right="0.24" top="0.63" bottom="0.36" header="0.63" footer="0.16"/>
  <pageSetup horizontalDpi="800" verticalDpi="8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152"/>
  <sheetViews>
    <sheetView showGridLines="0" tabSelected="1" workbookViewId="0" topLeftCell="A1">
      <selection activeCell="C143" sqref="C143"/>
    </sheetView>
  </sheetViews>
  <sheetFormatPr defaultColWidth="9.140625" defaultRowHeight="12.75" customHeight="1"/>
  <cols>
    <col min="1" max="1" width="3.7109375" style="23" customWidth="1"/>
    <col min="2" max="2" width="36.421875" style="24" customWidth="1"/>
    <col min="3" max="3" width="6.140625" style="24" customWidth="1"/>
    <col min="4" max="4" width="7.421875" style="24" customWidth="1"/>
    <col min="5" max="5" width="20.00390625" style="24" hidden="1" customWidth="1"/>
    <col min="6" max="6" width="19.8515625" style="24" bestFit="1" customWidth="1"/>
    <col min="7" max="7" width="20.140625" style="28" customWidth="1"/>
    <col min="8" max="8" width="11.57421875" style="26" customWidth="1"/>
    <col min="9" max="9" width="1.1484375" style="23" customWidth="1"/>
    <col min="10" max="10" width="17.57421875" style="23" customWidth="1"/>
    <col min="11" max="11" width="11.57421875" style="26" customWidth="1"/>
    <col min="12" max="12" width="16.57421875" style="23" customWidth="1"/>
    <col min="13" max="33" width="9.140625" style="23" customWidth="1"/>
    <col min="35" max="35" width="14.8515625" style="27" bestFit="1" customWidth="1"/>
    <col min="36" max="36" width="16.421875" style="27" customWidth="1"/>
    <col min="37" max="16384" width="9.140625" style="23" customWidth="1"/>
  </cols>
  <sheetData>
    <row r="1" spans="1:36" s="6" customFormat="1" ht="13.5">
      <c r="A1" s="1" t="s">
        <v>0</v>
      </c>
      <c r="B1" s="2"/>
      <c r="C1" s="2"/>
      <c r="D1" s="3"/>
      <c r="E1" s="3"/>
      <c r="F1" s="3"/>
      <c r="G1" s="4" t="s">
        <v>1</v>
      </c>
      <c r="H1" s="5"/>
      <c r="K1" s="5"/>
      <c r="AI1" s="7"/>
      <c r="AJ1" s="7"/>
    </row>
    <row r="2" spans="1:36" s="6" customFormat="1" ht="13.5">
      <c r="A2" s="8" t="s">
        <v>2</v>
      </c>
      <c r="B2" s="2"/>
      <c r="C2" s="2"/>
      <c r="D2" s="3"/>
      <c r="E2" s="3"/>
      <c r="F2" s="3"/>
      <c r="G2" s="9" t="s">
        <v>3</v>
      </c>
      <c r="H2" s="5"/>
      <c r="K2" s="5"/>
      <c r="AI2" s="7"/>
      <c r="AJ2" s="7"/>
    </row>
    <row r="3" spans="1:36" s="14" customFormat="1" ht="13.5">
      <c r="A3" s="10" t="s">
        <v>4</v>
      </c>
      <c r="B3" s="11"/>
      <c r="C3" s="11"/>
      <c r="D3" s="12"/>
      <c r="E3" s="12"/>
      <c r="F3" s="12"/>
      <c r="G3" s="13" t="s">
        <v>5</v>
      </c>
      <c r="H3" s="5"/>
      <c r="K3" s="5"/>
      <c r="AI3" s="15"/>
      <c r="AJ3" s="15"/>
    </row>
    <row r="4" spans="2:36" s="16" customFormat="1" ht="11.25" customHeight="1">
      <c r="B4" s="17"/>
      <c r="C4" s="17"/>
      <c r="D4" s="17"/>
      <c r="E4" s="17"/>
      <c r="F4" s="17"/>
      <c r="G4" s="17"/>
      <c r="H4" s="18"/>
      <c r="K4" s="18"/>
      <c r="AI4" s="19"/>
      <c r="AJ4" s="19"/>
    </row>
    <row r="5" spans="1:36" s="16" customFormat="1" ht="19.5" customHeight="1">
      <c r="A5" s="222" t="s">
        <v>6</v>
      </c>
      <c r="B5" s="222"/>
      <c r="C5" s="222"/>
      <c r="D5" s="222"/>
      <c r="E5" s="222"/>
      <c r="F5" s="222"/>
      <c r="G5" s="222"/>
      <c r="H5" s="18"/>
      <c r="K5" s="18"/>
      <c r="AI5" s="19"/>
      <c r="AJ5" s="19"/>
    </row>
    <row r="6" spans="1:36" s="16" customFormat="1" ht="15">
      <c r="A6" s="222" t="s">
        <v>7</v>
      </c>
      <c r="B6" s="222"/>
      <c r="C6" s="222"/>
      <c r="D6" s="222"/>
      <c r="E6" s="222"/>
      <c r="F6" s="222"/>
      <c r="G6" s="222"/>
      <c r="H6" s="18"/>
      <c r="K6" s="18"/>
      <c r="AI6" s="19"/>
      <c r="AJ6" s="19"/>
    </row>
    <row r="7" spans="1:36" s="16" customFormat="1" ht="3" customHeight="1">
      <c r="A7" s="20"/>
      <c r="B7" s="20"/>
      <c r="C7" s="20"/>
      <c r="D7" s="20"/>
      <c r="E7" s="20"/>
      <c r="F7" s="20"/>
      <c r="G7" s="20"/>
      <c r="H7" s="18"/>
      <c r="K7" s="18"/>
      <c r="AI7" s="19"/>
      <c r="AJ7" s="19"/>
    </row>
    <row r="8" spans="1:36" s="16" customFormat="1" ht="15">
      <c r="A8" s="21"/>
      <c r="B8" s="17"/>
      <c r="C8" s="17"/>
      <c r="D8" s="17"/>
      <c r="E8" s="17"/>
      <c r="F8" s="17"/>
      <c r="G8" s="22" t="s">
        <v>8</v>
      </c>
      <c r="H8" s="18"/>
      <c r="K8" s="18"/>
      <c r="AI8" s="19"/>
      <c r="AJ8" s="19"/>
    </row>
    <row r="9" ht="12.75" customHeight="1">
      <c r="G9" s="25" t="s">
        <v>9</v>
      </c>
    </row>
    <row r="10" ht="4.5" customHeight="1"/>
    <row r="11" spans="1:7" ht="29.25">
      <c r="A11" s="29" t="s">
        <v>10</v>
      </c>
      <c r="B11" s="30"/>
      <c r="C11" s="31" t="s">
        <v>11</v>
      </c>
      <c r="D11" s="32" t="s">
        <v>12</v>
      </c>
      <c r="E11" s="33" t="s">
        <v>13</v>
      </c>
      <c r="F11" s="34" t="s">
        <v>14</v>
      </c>
      <c r="G11" s="33" t="s">
        <v>15</v>
      </c>
    </row>
    <row r="12" spans="1:7" ht="6" customHeight="1">
      <c r="A12" s="35"/>
      <c r="B12" s="36"/>
      <c r="C12" s="37"/>
      <c r="D12" s="38"/>
      <c r="E12" s="38"/>
      <c r="F12" s="38"/>
      <c r="G12" s="39"/>
    </row>
    <row r="13" spans="1:7" ht="15.75" customHeight="1">
      <c r="A13" s="40" t="s">
        <v>16</v>
      </c>
      <c r="B13" s="41" t="s">
        <v>17</v>
      </c>
      <c r="C13" s="42">
        <v>100</v>
      </c>
      <c r="D13" s="43"/>
      <c r="E13" s="44">
        <f>+E15+E19+E23+E31+E35</f>
        <v>2095075533835</v>
      </c>
      <c r="F13" s="44">
        <f>+F15+F19+F23+F31+F35</f>
        <v>2209009331994</v>
      </c>
      <c r="G13" s="44">
        <f>+G15+G19+G23+G31+G35</f>
        <v>2094972983937</v>
      </c>
    </row>
    <row r="14" spans="1:7" ht="13.5" customHeight="1">
      <c r="A14" s="45"/>
      <c r="B14" s="46" t="s">
        <v>18</v>
      </c>
      <c r="C14" s="47"/>
      <c r="D14" s="38"/>
      <c r="E14" s="38"/>
      <c r="F14" s="38"/>
      <c r="G14" s="38"/>
    </row>
    <row r="15" spans="1:36" s="52" customFormat="1" ht="15.75" customHeight="1">
      <c r="A15" s="48" t="s">
        <v>19</v>
      </c>
      <c r="B15" s="46" t="s">
        <v>20</v>
      </c>
      <c r="C15" s="47">
        <v>110</v>
      </c>
      <c r="D15" s="49"/>
      <c r="E15" s="50">
        <f>+E16</f>
        <v>31957242845</v>
      </c>
      <c r="F15" s="50">
        <f>+F16</f>
        <v>50279838960</v>
      </c>
      <c r="G15" s="50">
        <f>+G16</f>
        <v>31957242845</v>
      </c>
      <c r="H15" s="51"/>
      <c r="K15" s="51"/>
      <c r="AI15" s="53"/>
      <c r="AJ15" s="53"/>
    </row>
    <row r="16" spans="1:35" ht="13.5" customHeight="1">
      <c r="A16" s="54" t="s">
        <v>21</v>
      </c>
      <c r="B16" s="55" t="s">
        <v>20</v>
      </c>
      <c r="C16" s="56">
        <v>111</v>
      </c>
      <c r="D16" s="57" t="s">
        <v>22</v>
      </c>
      <c r="E16" s="58">
        <f>+'[2]Sheet1'!C5</f>
        <v>31957242845</v>
      </c>
      <c r="F16" s="58">
        <f>+'[2]Sheet1'!D5</f>
        <v>50279838960</v>
      </c>
      <c r="G16" s="58">
        <f aca="true" t="shared" si="0" ref="G16:G22">+E16</f>
        <v>31957242845</v>
      </c>
      <c r="J16" s="59"/>
      <c r="AI16" s="27">
        <f>44990683788</f>
        <v>44990683788</v>
      </c>
    </row>
    <row r="17" spans="1:7" ht="13.5" customHeight="1" hidden="1">
      <c r="A17" s="60" t="s">
        <v>23</v>
      </c>
      <c r="B17" s="55" t="s">
        <v>24</v>
      </c>
      <c r="C17" s="56">
        <v>112</v>
      </c>
      <c r="D17" s="61"/>
      <c r="E17" s="61"/>
      <c r="F17" s="61"/>
      <c r="G17" s="58">
        <f t="shared" si="0"/>
        <v>0</v>
      </c>
    </row>
    <row r="18" spans="1:7" ht="3.75" customHeight="1">
      <c r="A18" s="45"/>
      <c r="B18" s="55"/>
      <c r="C18" s="56"/>
      <c r="D18" s="61"/>
      <c r="E18" s="61"/>
      <c r="F18" s="61"/>
      <c r="G18" s="58">
        <f t="shared" si="0"/>
        <v>0</v>
      </c>
    </row>
    <row r="19" spans="1:36" s="52" customFormat="1" ht="15.75" customHeight="1">
      <c r="A19" s="48" t="s">
        <v>25</v>
      </c>
      <c r="B19" s="46" t="s">
        <v>26</v>
      </c>
      <c r="C19" s="47">
        <v>120</v>
      </c>
      <c r="D19" s="49"/>
      <c r="E19" s="49"/>
      <c r="F19" s="49"/>
      <c r="G19" s="58">
        <f t="shared" si="0"/>
        <v>0</v>
      </c>
      <c r="H19" s="51"/>
      <c r="K19" s="51"/>
      <c r="AI19" s="53"/>
      <c r="AJ19" s="53"/>
    </row>
    <row r="20" spans="1:7" ht="13.5" customHeight="1" hidden="1">
      <c r="A20" s="54" t="s">
        <v>21</v>
      </c>
      <c r="B20" s="55" t="s">
        <v>27</v>
      </c>
      <c r="C20" s="56">
        <v>121</v>
      </c>
      <c r="D20" s="61"/>
      <c r="E20" s="61"/>
      <c r="F20" s="61"/>
      <c r="G20" s="58">
        <f t="shared" si="0"/>
        <v>0</v>
      </c>
    </row>
    <row r="21" spans="1:7" ht="13.5" customHeight="1" hidden="1">
      <c r="A21" s="54">
        <v>2</v>
      </c>
      <c r="B21" s="55" t="s">
        <v>28</v>
      </c>
      <c r="C21" s="56">
        <v>129</v>
      </c>
      <c r="D21" s="61"/>
      <c r="E21" s="61"/>
      <c r="F21" s="61"/>
      <c r="G21" s="58">
        <f t="shared" si="0"/>
        <v>0</v>
      </c>
    </row>
    <row r="22" spans="1:7" ht="3.75" customHeight="1">
      <c r="A22" s="54"/>
      <c r="B22" s="55"/>
      <c r="C22" s="56"/>
      <c r="D22" s="61"/>
      <c r="E22" s="61"/>
      <c r="F22" s="61"/>
      <c r="G22" s="58">
        <f t="shared" si="0"/>
        <v>0</v>
      </c>
    </row>
    <row r="23" spans="1:36" s="52" customFormat="1" ht="15.75" customHeight="1">
      <c r="A23" s="48" t="s">
        <v>29</v>
      </c>
      <c r="B23" s="46" t="s">
        <v>30</v>
      </c>
      <c r="C23" s="47">
        <v>130</v>
      </c>
      <c r="D23" s="49"/>
      <c r="E23" s="62">
        <f>+E24+E25+E28</f>
        <v>211916569755</v>
      </c>
      <c r="F23" s="62">
        <f>+F24+F25+F28+F29</f>
        <v>272153508932</v>
      </c>
      <c r="G23" s="62">
        <f>+G24+G25+G28+G29</f>
        <v>211814019857</v>
      </c>
      <c r="H23" s="51"/>
      <c r="J23" s="63"/>
      <c r="K23" s="51"/>
      <c r="AI23" s="53"/>
      <c r="AJ23" s="53"/>
    </row>
    <row r="24" spans="1:35" ht="16.5" customHeight="1">
      <c r="A24" s="54" t="s">
        <v>21</v>
      </c>
      <c r="B24" s="55" t="s">
        <v>31</v>
      </c>
      <c r="C24" s="56">
        <v>131</v>
      </c>
      <c r="D24" s="61"/>
      <c r="E24" s="58">
        <f>+'[2]Sheet1'!C14</f>
        <v>73566814475</v>
      </c>
      <c r="F24" s="58">
        <f>+'[2]Sheet1'!D14</f>
        <v>69818660137</v>
      </c>
      <c r="G24" s="58">
        <f aca="true" t="shared" si="1" ref="G24:G30">+E24</f>
        <v>73566814475</v>
      </c>
      <c r="I24" s="59"/>
      <c r="AI24" s="27">
        <v>40835804907</v>
      </c>
    </row>
    <row r="25" spans="1:35" ht="13.5" customHeight="1">
      <c r="A25" s="54" t="s">
        <v>23</v>
      </c>
      <c r="B25" s="55" t="s">
        <v>32</v>
      </c>
      <c r="C25" s="56">
        <v>132</v>
      </c>
      <c r="D25" s="61"/>
      <c r="E25" s="58">
        <f>+'[2]Sheet1'!C15</f>
        <v>130109980815</v>
      </c>
      <c r="F25" s="58">
        <f>+'[2]Sheet1'!D15</f>
        <v>198559290781</v>
      </c>
      <c r="G25" s="58">
        <f t="shared" si="1"/>
        <v>130109980815</v>
      </c>
      <c r="J25" s="63"/>
      <c r="AI25" s="27">
        <v>175673277756</v>
      </c>
    </row>
    <row r="26" spans="1:7" ht="13.5" customHeight="1" hidden="1">
      <c r="A26" s="54" t="s">
        <v>33</v>
      </c>
      <c r="B26" s="55" t="s">
        <v>34</v>
      </c>
      <c r="C26" s="56">
        <v>133</v>
      </c>
      <c r="D26" s="61"/>
      <c r="E26" s="61"/>
      <c r="F26" s="61"/>
      <c r="G26" s="58">
        <f t="shared" si="1"/>
        <v>0</v>
      </c>
    </row>
    <row r="27" spans="1:7" ht="13.5" customHeight="1" hidden="1">
      <c r="A27" s="54" t="s">
        <v>35</v>
      </c>
      <c r="B27" s="55" t="s">
        <v>36</v>
      </c>
      <c r="C27" s="56">
        <v>134</v>
      </c>
      <c r="D27" s="61"/>
      <c r="E27" s="61"/>
      <c r="F27" s="61"/>
      <c r="G27" s="58">
        <f t="shared" si="1"/>
        <v>0</v>
      </c>
    </row>
    <row r="28" spans="1:7" ht="13.5" customHeight="1">
      <c r="A28" s="54" t="s">
        <v>33</v>
      </c>
      <c r="B28" s="55" t="s">
        <v>37</v>
      </c>
      <c r="C28" s="56">
        <v>138</v>
      </c>
      <c r="D28" s="61"/>
      <c r="E28" s="58">
        <f>+'[2]Sheet1'!C18</f>
        <v>8239774465</v>
      </c>
      <c r="F28" s="58">
        <f>+'[2]Sheet1'!D18</f>
        <v>3878107912</v>
      </c>
      <c r="G28" s="58">
        <f t="shared" si="1"/>
        <v>8239774465</v>
      </c>
    </row>
    <row r="29" spans="1:7" ht="13.5" customHeight="1">
      <c r="A29" s="54">
        <v>4</v>
      </c>
      <c r="B29" s="55" t="s">
        <v>38</v>
      </c>
      <c r="C29" s="56">
        <v>139</v>
      </c>
      <c r="D29" s="61"/>
      <c r="E29" s="58">
        <f>+'[2]Sheet1'!C19</f>
        <v>-102549898</v>
      </c>
      <c r="F29" s="58">
        <f>+'[2]Sheet1'!$D$19</f>
        <v>-102549898</v>
      </c>
      <c r="G29" s="58">
        <f t="shared" si="1"/>
        <v>-102549898</v>
      </c>
    </row>
    <row r="30" spans="1:7" ht="3.75" customHeight="1">
      <c r="A30" s="54"/>
      <c r="B30" s="55"/>
      <c r="C30" s="56"/>
      <c r="D30" s="61"/>
      <c r="E30" s="61"/>
      <c r="F30" s="61"/>
      <c r="G30" s="58">
        <f t="shared" si="1"/>
        <v>0</v>
      </c>
    </row>
    <row r="31" spans="1:36" s="52" customFormat="1" ht="15.75" customHeight="1">
      <c r="A31" s="48" t="s">
        <v>39</v>
      </c>
      <c r="B31" s="46" t="s">
        <v>40</v>
      </c>
      <c r="C31" s="47">
        <v>140</v>
      </c>
      <c r="D31" s="49"/>
      <c r="E31" s="62">
        <f>+E32</f>
        <v>1842656989835</v>
      </c>
      <c r="F31" s="62">
        <f>+F32</f>
        <v>1867824476849</v>
      </c>
      <c r="G31" s="62">
        <f>+G32</f>
        <v>1842656989835</v>
      </c>
      <c r="H31" s="51"/>
      <c r="J31" s="63"/>
      <c r="K31" s="51"/>
      <c r="AI31" s="53"/>
      <c r="AJ31" s="53"/>
    </row>
    <row r="32" spans="1:7" ht="13.5" customHeight="1">
      <c r="A32" s="54" t="s">
        <v>21</v>
      </c>
      <c r="B32" s="55" t="s">
        <v>40</v>
      </c>
      <c r="C32" s="56">
        <v>141</v>
      </c>
      <c r="D32" s="57" t="s">
        <v>41</v>
      </c>
      <c r="E32" s="58">
        <f>+'[2]Sheet1'!C20</f>
        <v>1842656989835</v>
      </c>
      <c r="F32" s="58">
        <f>+'[2]Sheet1'!D20</f>
        <v>1867824476849</v>
      </c>
      <c r="G32" s="58">
        <f>+E32</f>
        <v>1842656989835</v>
      </c>
    </row>
    <row r="33" spans="1:7" ht="13.5" customHeight="1" hidden="1">
      <c r="A33" s="54">
        <v>2</v>
      </c>
      <c r="B33" s="55" t="s">
        <v>42</v>
      </c>
      <c r="C33" s="56">
        <v>149</v>
      </c>
      <c r="D33" s="61"/>
      <c r="E33" s="61"/>
      <c r="F33" s="61"/>
      <c r="G33" s="61"/>
    </row>
    <row r="34" spans="1:7" ht="3.75" customHeight="1">
      <c r="A34" s="54"/>
      <c r="B34" s="55"/>
      <c r="C34" s="56"/>
      <c r="D34" s="61"/>
      <c r="E34" s="61"/>
      <c r="F34" s="61"/>
      <c r="G34" s="61"/>
    </row>
    <row r="35" spans="1:36" s="52" customFormat="1" ht="15.75" customHeight="1">
      <c r="A35" s="48" t="s">
        <v>43</v>
      </c>
      <c r="B35" s="46" t="s">
        <v>44</v>
      </c>
      <c r="C35" s="47">
        <v>150</v>
      </c>
      <c r="D35" s="49"/>
      <c r="E35" s="62">
        <f>+E36+E37+E38</f>
        <v>8544731400</v>
      </c>
      <c r="F35" s="62">
        <f>+F36+F37+F38</f>
        <v>18751507253</v>
      </c>
      <c r="G35" s="62">
        <f>+G36+G37+G38</f>
        <v>8544731400</v>
      </c>
      <c r="H35" s="51"/>
      <c r="J35" s="64"/>
      <c r="K35" s="51"/>
      <c r="AI35" s="53"/>
      <c r="AJ35" s="53"/>
    </row>
    <row r="36" spans="1:10" ht="15.75" customHeight="1">
      <c r="A36" s="54" t="s">
        <v>21</v>
      </c>
      <c r="B36" s="55" t="s">
        <v>45</v>
      </c>
      <c r="C36" s="56">
        <v>151</v>
      </c>
      <c r="D36" s="57" t="s">
        <v>46</v>
      </c>
      <c r="E36" s="58">
        <f>+'[2]Sheet1'!C31</f>
        <v>1928804377</v>
      </c>
      <c r="F36" s="58">
        <f>+'[2]Sheet1'!D31</f>
        <v>1072448413</v>
      </c>
      <c r="G36" s="58">
        <f>+E36</f>
        <v>1928804377</v>
      </c>
      <c r="J36" s="65"/>
    </row>
    <row r="37" spans="1:10" ht="13.5" customHeight="1">
      <c r="A37" s="54" t="s">
        <v>23</v>
      </c>
      <c r="B37" s="55" t="s">
        <v>47</v>
      </c>
      <c r="C37" s="56">
        <v>152</v>
      </c>
      <c r="D37" s="57" t="s">
        <v>48</v>
      </c>
      <c r="E37" s="58">
        <f>+'[2]Sheet1'!C16</f>
        <v>5656940523</v>
      </c>
      <c r="F37" s="58">
        <f>+'[2]Sheet1'!D16</f>
        <v>16523882340</v>
      </c>
      <c r="G37" s="58">
        <f>+E37</f>
        <v>5656940523</v>
      </c>
      <c r="J37" s="65"/>
    </row>
    <row r="38" spans="1:7" ht="13.5" customHeight="1">
      <c r="A38" s="66" t="s">
        <v>33</v>
      </c>
      <c r="B38" s="55" t="s">
        <v>44</v>
      </c>
      <c r="C38" s="56">
        <v>158</v>
      </c>
      <c r="D38" s="61"/>
      <c r="E38" s="58">
        <f>+'[2]Sheet1'!C30+'[2]Sheet1'!C32+'[2]Sheet1'!C33</f>
        <v>958986500</v>
      </c>
      <c r="F38" s="58">
        <f>+'[2]Sheet1'!D30+'[2]Sheet1'!D32+'[2]Sheet1'!D33</f>
        <v>1155176500</v>
      </c>
      <c r="G38" s="58">
        <f>+E38</f>
        <v>958986500</v>
      </c>
    </row>
    <row r="39" spans="1:7" ht="3.75" customHeight="1">
      <c r="A39" s="60"/>
      <c r="B39" s="55"/>
      <c r="C39" s="56"/>
      <c r="D39" s="61"/>
      <c r="E39" s="61"/>
      <c r="F39" s="61"/>
      <c r="G39" s="58">
        <f>+E39</f>
        <v>0</v>
      </c>
    </row>
    <row r="40" spans="1:7" ht="6" customHeight="1">
      <c r="A40" s="54"/>
      <c r="B40" s="55"/>
      <c r="C40" s="56"/>
      <c r="D40" s="61"/>
      <c r="E40" s="61"/>
      <c r="F40" s="61"/>
      <c r="G40" s="61"/>
    </row>
    <row r="41" spans="1:7" ht="15.75" customHeight="1">
      <c r="A41" s="40" t="s">
        <v>49</v>
      </c>
      <c r="B41" s="67" t="s">
        <v>50</v>
      </c>
      <c r="C41" s="47">
        <v>200</v>
      </c>
      <c r="D41" s="61"/>
      <c r="E41" s="62">
        <f>+E43+E49+E65+E71</f>
        <v>1736254111625</v>
      </c>
      <c r="F41" s="62">
        <f>+F43+F49+F65+F71</f>
        <v>1807395135313</v>
      </c>
      <c r="G41" s="62">
        <f>+G43+G49+G65+G71</f>
        <v>1736254111625</v>
      </c>
    </row>
    <row r="42" spans="1:7" ht="13.5" customHeight="1">
      <c r="A42" s="48"/>
      <c r="B42" s="46" t="s">
        <v>51</v>
      </c>
      <c r="C42" s="47"/>
      <c r="D42" s="61"/>
      <c r="E42" s="61"/>
      <c r="F42" s="61"/>
      <c r="G42" s="61"/>
    </row>
    <row r="43" spans="1:36" s="52" customFormat="1" ht="14.25">
      <c r="A43" s="68" t="s">
        <v>19</v>
      </c>
      <c r="B43" s="46" t="s">
        <v>52</v>
      </c>
      <c r="C43" s="47">
        <v>210</v>
      </c>
      <c r="D43" s="49"/>
      <c r="E43" s="62">
        <f>+E46</f>
        <v>67800000</v>
      </c>
      <c r="F43" s="62">
        <f>+F46</f>
        <v>67800000</v>
      </c>
      <c r="G43" s="62">
        <f>+G46</f>
        <v>67800000</v>
      </c>
      <c r="H43" s="51"/>
      <c r="K43" s="51"/>
      <c r="AI43" s="53"/>
      <c r="AJ43" s="53"/>
    </row>
    <row r="44" spans="1:7" ht="15" customHeight="1" hidden="1">
      <c r="A44" s="66" t="s">
        <v>21</v>
      </c>
      <c r="B44" s="55" t="s">
        <v>53</v>
      </c>
      <c r="C44" s="56">
        <v>211</v>
      </c>
      <c r="D44" s="61"/>
      <c r="E44" s="61"/>
      <c r="F44" s="61"/>
      <c r="G44" s="61"/>
    </row>
    <row r="45" spans="1:7" ht="15.75" customHeight="1" hidden="1">
      <c r="A45" s="45" t="s">
        <v>23</v>
      </c>
      <c r="B45" s="37" t="s">
        <v>54</v>
      </c>
      <c r="C45" s="69">
        <v>212</v>
      </c>
      <c r="D45" s="61"/>
      <c r="E45" s="61"/>
      <c r="F45" s="61"/>
      <c r="G45" s="61"/>
    </row>
    <row r="46" spans="1:7" ht="15.75" customHeight="1">
      <c r="A46" s="54" t="s">
        <v>21</v>
      </c>
      <c r="B46" s="55" t="s">
        <v>55</v>
      </c>
      <c r="C46" s="56">
        <v>213</v>
      </c>
      <c r="D46" s="61"/>
      <c r="E46" s="58">
        <f>+'[2]Sheet1'!C55</f>
        <v>67800000</v>
      </c>
      <c r="F46" s="58">
        <f>+'[2]Sheet1'!D55</f>
        <v>67800000</v>
      </c>
      <c r="G46" s="58">
        <f>+E46</f>
        <v>67800000</v>
      </c>
    </row>
    <row r="47" spans="1:7" ht="15.75" customHeight="1" hidden="1">
      <c r="A47" s="66" t="s">
        <v>35</v>
      </c>
      <c r="B47" s="55" t="s">
        <v>56</v>
      </c>
      <c r="C47" s="56">
        <v>219</v>
      </c>
      <c r="D47" s="61"/>
      <c r="E47" s="61"/>
      <c r="F47" s="61"/>
      <c r="G47" s="61"/>
    </row>
    <row r="48" spans="1:7" ht="6" customHeight="1">
      <c r="A48" s="68"/>
      <c r="B48" s="46"/>
      <c r="C48" s="47"/>
      <c r="D48" s="61"/>
      <c r="E48" s="61"/>
      <c r="F48" s="61"/>
      <c r="G48" s="61"/>
    </row>
    <row r="49" spans="1:36" s="52" customFormat="1" ht="15.75" customHeight="1">
      <c r="A49" s="68" t="s">
        <v>25</v>
      </c>
      <c r="B49" s="46" t="s">
        <v>57</v>
      </c>
      <c r="C49" s="47">
        <v>220</v>
      </c>
      <c r="D49" s="49"/>
      <c r="E49" s="62">
        <f>+E50+E53+E56+E59</f>
        <v>1713722423795</v>
      </c>
      <c r="F49" s="62">
        <f>+F50+F53+F56+F59</f>
        <v>1783362448255</v>
      </c>
      <c r="G49" s="62">
        <f>+G50+G53+G56+G59</f>
        <v>1713722423795</v>
      </c>
      <c r="H49" s="51"/>
      <c r="K49" s="51"/>
      <c r="AI49" s="53"/>
      <c r="AJ49" s="53"/>
    </row>
    <row r="50" spans="1:10" ht="15.75" customHeight="1">
      <c r="A50" s="54" t="s">
        <v>21</v>
      </c>
      <c r="B50" s="55" t="s">
        <v>58</v>
      </c>
      <c r="C50" s="56">
        <v>221</v>
      </c>
      <c r="D50" s="57" t="s">
        <v>59</v>
      </c>
      <c r="E50" s="58">
        <f>+E51+E52</f>
        <v>1246780433730</v>
      </c>
      <c r="F50" s="58">
        <f>+F51+F52</f>
        <v>1207415657029</v>
      </c>
      <c r="G50" s="58">
        <f>+G51+G52</f>
        <v>1246780433730</v>
      </c>
      <c r="J50" s="64"/>
    </row>
    <row r="51" spans="1:12" ht="13.5" customHeight="1">
      <c r="A51" s="70" t="s">
        <v>60</v>
      </c>
      <c r="B51" s="71" t="s">
        <v>61</v>
      </c>
      <c r="C51" s="72">
        <v>222</v>
      </c>
      <c r="D51" s="61"/>
      <c r="E51" s="58">
        <f>+'[2]Sheet1'!C41</f>
        <v>2646913516836</v>
      </c>
      <c r="F51" s="58">
        <f>+'[2]Sheet1'!D41</f>
        <v>2648597636600</v>
      </c>
      <c r="G51" s="58">
        <f>+E51</f>
        <v>2646913516836</v>
      </c>
      <c r="J51" s="65"/>
      <c r="L51" s="59"/>
    </row>
    <row r="52" spans="1:12" ht="13.5" customHeight="1">
      <c r="A52" s="70" t="s">
        <v>60</v>
      </c>
      <c r="B52" s="71" t="s">
        <v>62</v>
      </c>
      <c r="C52" s="72">
        <v>223</v>
      </c>
      <c r="D52" s="61"/>
      <c r="E52" s="58">
        <f>+'[2]Sheet1'!C42</f>
        <v>-1400133083106</v>
      </c>
      <c r="F52" s="58">
        <f>+'[2]Sheet1'!D42</f>
        <v>-1441181979571</v>
      </c>
      <c r="G52" s="58">
        <f>+E52</f>
        <v>-1400133083106</v>
      </c>
      <c r="J52" s="65"/>
      <c r="L52" s="59"/>
    </row>
    <row r="53" spans="1:7" ht="13.5" customHeight="1">
      <c r="A53" s="54" t="s">
        <v>23</v>
      </c>
      <c r="B53" s="55" t="s">
        <v>63</v>
      </c>
      <c r="C53" s="56">
        <v>224</v>
      </c>
      <c r="D53" s="61"/>
      <c r="E53" s="73">
        <f>E54+E55</f>
        <v>929573525</v>
      </c>
      <c r="F53" s="73">
        <f>F54+F55</f>
        <v>898587743</v>
      </c>
      <c r="G53" s="73">
        <f>G54+G55</f>
        <v>929573525</v>
      </c>
    </row>
    <row r="54" spans="1:7" ht="13.5" customHeight="1">
      <c r="A54" s="70" t="s">
        <v>60</v>
      </c>
      <c r="B54" s="71" t="s">
        <v>61</v>
      </c>
      <c r="C54" s="72">
        <v>225</v>
      </c>
      <c r="D54" s="61"/>
      <c r="E54" s="58">
        <f>+'[2]Sheet1'!C44</f>
        <v>1239431363</v>
      </c>
      <c r="F54" s="58">
        <f>+'[2]Sheet1'!D44</f>
        <v>1239431363</v>
      </c>
      <c r="G54" s="58">
        <f>+E54</f>
        <v>1239431363</v>
      </c>
    </row>
    <row r="55" spans="1:7" ht="13.5" customHeight="1">
      <c r="A55" s="70" t="s">
        <v>60</v>
      </c>
      <c r="B55" s="71" t="s">
        <v>62</v>
      </c>
      <c r="C55" s="72">
        <v>226</v>
      </c>
      <c r="D55" s="61"/>
      <c r="E55" s="58">
        <f>+'[2]Sheet1'!C45</f>
        <v>-309857838</v>
      </c>
      <c r="F55" s="58">
        <f>+'[2]Sheet1'!D45</f>
        <v>-340843620</v>
      </c>
      <c r="G55" s="58">
        <f>+E55</f>
        <v>-309857838</v>
      </c>
    </row>
    <row r="56" spans="1:10" ht="15.75" customHeight="1">
      <c r="A56" s="66" t="s">
        <v>33</v>
      </c>
      <c r="B56" s="55" t="s">
        <v>64</v>
      </c>
      <c r="C56" s="56">
        <v>227</v>
      </c>
      <c r="D56" s="61"/>
      <c r="E56" s="73">
        <f>+E57+E58</f>
        <v>71427166670</v>
      </c>
      <c r="F56" s="73">
        <f>+F57+F58</f>
        <v>70416416672</v>
      </c>
      <c r="G56" s="73">
        <f>+G57+G58</f>
        <v>71427166670</v>
      </c>
      <c r="J56" s="65"/>
    </row>
    <row r="57" spans="1:7" ht="13.5" customHeight="1">
      <c r="A57" s="70" t="s">
        <v>60</v>
      </c>
      <c r="B57" s="71" t="s">
        <v>61</v>
      </c>
      <c r="C57" s="72">
        <v>228</v>
      </c>
      <c r="D57" s="61"/>
      <c r="E57" s="58">
        <f>+'[2]Sheet1'!C47</f>
        <v>80216000000</v>
      </c>
      <c r="F57" s="58">
        <f>+'[2]Sheet1'!D47</f>
        <v>80216000000</v>
      </c>
      <c r="G57" s="58">
        <f>+E57</f>
        <v>80216000000</v>
      </c>
    </row>
    <row r="58" spans="1:7" ht="13.5" customHeight="1">
      <c r="A58" s="70" t="s">
        <v>60</v>
      </c>
      <c r="B58" s="71" t="s">
        <v>62</v>
      </c>
      <c r="C58" s="72">
        <v>229</v>
      </c>
      <c r="D58" s="61"/>
      <c r="E58" s="58">
        <f>+'[2]Sheet1'!C48</f>
        <v>-8788833330</v>
      </c>
      <c r="F58" s="58">
        <f>+'[2]Sheet1'!D48</f>
        <v>-9799583328</v>
      </c>
      <c r="G58" s="58">
        <f>+E58</f>
        <v>-8788833330</v>
      </c>
    </row>
    <row r="59" spans="1:10" ht="13.5" customHeight="1">
      <c r="A59" s="66" t="s">
        <v>65</v>
      </c>
      <c r="B59" s="55" t="s">
        <v>66</v>
      </c>
      <c r="C59" s="56">
        <v>230</v>
      </c>
      <c r="D59" s="57" t="s">
        <v>67</v>
      </c>
      <c r="E59" s="58">
        <f>+'[2]Sheet1'!C54</f>
        <v>394585249870</v>
      </c>
      <c r="F59" s="58">
        <f>+'[2]Sheet1'!D54</f>
        <v>504631786811</v>
      </c>
      <c r="G59" s="58">
        <f>+E59</f>
        <v>394585249870</v>
      </c>
      <c r="J59" s="63"/>
    </row>
    <row r="60" spans="1:7" ht="3.75" customHeight="1">
      <c r="A60" s="70"/>
      <c r="B60" s="71"/>
      <c r="C60" s="72"/>
      <c r="D60" s="61"/>
      <c r="E60" s="61"/>
      <c r="F60" s="61"/>
      <c r="G60" s="61"/>
    </row>
    <row r="61" spans="1:36" s="52" customFormat="1" ht="15.75" customHeight="1">
      <c r="A61" s="68" t="s">
        <v>68</v>
      </c>
      <c r="B61" s="46" t="s">
        <v>69</v>
      </c>
      <c r="C61" s="47"/>
      <c r="D61" s="49"/>
      <c r="E61" s="49"/>
      <c r="F61" s="49"/>
      <c r="G61" s="49"/>
      <c r="H61" s="51"/>
      <c r="K61" s="51"/>
      <c r="AI61" s="53"/>
      <c r="AJ61" s="53"/>
    </row>
    <row r="62" spans="1:7" ht="15.75" customHeight="1" hidden="1">
      <c r="A62" s="74" t="s">
        <v>21</v>
      </c>
      <c r="B62" s="71" t="s">
        <v>61</v>
      </c>
      <c r="C62" s="56">
        <v>241</v>
      </c>
      <c r="D62" s="61"/>
      <c r="E62" s="61"/>
      <c r="F62" s="61"/>
      <c r="G62" s="61"/>
    </row>
    <row r="63" spans="1:7" ht="15.75" customHeight="1" hidden="1">
      <c r="A63" s="74" t="s">
        <v>23</v>
      </c>
      <c r="B63" s="71" t="s">
        <v>62</v>
      </c>
      <c r="C63" s="56">
        <v>242</v>
      </c>
      <c r="D63" s="61"/>
      <c r="E63" s="61"/>
      <c r="F63" s="61"/>
      <c r="G63" s="61"/>
    </row>
    <row r="64" spans="1:7" ht="4.5" customHeight="1">
      <c r="A64" s="74"/>
      <c r="B64" s="71"/>
      <c r="C64" s="56"/>
      <c r="D64" s="61"/>
      <c r="E64" s="61"/>
      <c r="F64" s="61"/>
      <c r="G64" s="61"/>
    </row>
    <row r="65" spans="1:36" s="52" customFormat="1" ht="15.75" customHeight="1">
      <c r="A65" s="68" t="s">
        <v>70</v>
      </c>
      <c r="B65" s="46" t="s">
        <v>71</v>
      </c>
      <c r="C65" s="47">
        <v>250</v>
      </c>
      <c r="D65" s="49"/>
      <c r="E65" s="62">
        <f>+E68</f>
        <v>508564383</v>
      </c>
      <c r="F65" s="62">
        <f>+F68</f>
        <v>308564383</v>
      </c>
      <c r="G65" s="62">
        <f>+G68</f>
        <v>508564383</v>
      </c>
      <c r="H65" s="51"/>
      <c r="K65" s="51"/>
      <c r="AI65" s="53"/>
      <c r="AJ65" s="53"/>
    </row>
    <row r="66" spans="1:7" ht="13.5" customHeight="1" hidden="1">
      <c r="A66" s="54" t="s">
        <v>21</v>
      </c>
      <c r="B66" s="55" t="s">
        <v>72</v>
      </c>
      <c r="C66" s="56">
        <v>251</v>
      </c>
      <c r="D66" s="61"/>
      <c r="E66" s="61"/>
      <c r="F66" s="61"/>
      <c r="G66" s="61"/>
    </row>
    <row r="67" spans="1:7" ht="13.5" customHeight="1" hidden="1">
      <c r="A67" s="54" t="s">
        <v>23</v>
      </c>
      <c r="B67" s="55" t="s">
        <v>73</v>
      </c>
      <c r="C67" s="56">
        <v>252</v>
      </c>
      <c r="D67" s="61"/>
      <c r="E67" s="61"/>
      <c r="F67" s="61"/>
      <c r="G67" s="61"/>
    </row>
    <row r="68" spans="1:10" ht="13.5" customHeight="1">
      <c r="A68" s="54" t="s">
        <v>21</v>
      </c>
      <c r="B68" s="55" t="s">
        <v>74</v>
      </c>
      <c r="C68" s="56">
        <v>258</v>
      </c>
      <c r="D68" s="61"/>
      <c r="E68" s="58">
        <f>+'[2]Sheet1'!C49</f>
        <v>508564383</v>
      </c>
      <c r="F68" s="58">
        <f>+'[2]Sheet1'!D49</f>
        <v>308564383</v>
      </c>
      <c r="G68" s="58">
        <f>+E68</f>
        <v>508564383</v>
      </c>
      <c r="J68" s="63"/>
    </row>
    <row r="69" spans="1:7" ht="30.75" customHeight="1" hidden="1">
      <c r="A69" s="75" t="s">
        <v>35</v>
      </c>
      <c r="B69" s="76" t="s">
        <v>75</v>
      </c>
      <c r="C69" s="77">
        <v>259</v>
      </c>
      <c r="D69" s="61"/>
      <c r="E69" s="61"/>
      <c r="F69" s="61"/>
      <c r="G69" s="61"/>
    </row>
    <row r="70" spans="1:7" ht="3.75" customHeight="1">
      <c r="A70" s="54"/>
      <c r="B70" s="55"/>
      <c r="C70" s="56"/>
      <c r="D70" s="61"/>
      <c r="E70" s="61"/>
      <c r="F70" s="61"/>
      <c r="G70" s="61"/>
    </row>
    <row r="71" spans="1:36" s="52" customFormat="1" ht="14.25">
      <c r="A71" s="68" t="s">
        <v>29</v>
      </c>
      <c r="B71" s="46" t="s">
        <v>76</v>
      </c>
      <c r="C71" s="47">
        <v>260</v>
      </c>
      <c r="D71" s="49"/>
      <c r="E71" s="62">
        <f>+E72</f>
        <v>21955323447</v>
      </c>
      <c r="F71" s="62">
        <f>+F72</f>
        <v>23656322675</v>
      </c>
      <c r="G71" s="62">
        <f>+G72</f>
        <v>21955323447</v>
      </c>
      <c r="H71" s="51"/>
      <c r="K71" s="51"/>
      <c r="AI71" s="53"/>
      <c r="AJ71" s="53"/>
    </row>
    <row r="72" spans="1:10" ht="15">
      <c r="A72" s="54" t="s">
        <v>21</v>
      </c>
      <c r="B72" s="55" t="s">
        <v>77</v>
      </c>
      <c r="C72" s="56">
        <v>261</v>
      </c>
      <c r="D72" s="57" t="s">
        <v>78</v>
      </c>
      <c r="E72" s="58">
        <f>+'[2]Sheet1'!C56</f>
        <v>21955323447</v>
      </c>
      <c r="F72" s="58">
        <f>+'[2]Sheet1'!D56</f>
        <v>23656322675</v>
      </c>
      <c r="G72" s="58">
        <f>+E72</f>
        <v>21955323447</v>
      </c>
      <c r="J72" s="63"/>
    </row>
    <row r="73" spans="1:7" ht="15" customHeight="1" hidden="1">
      <c r="A73" s="54" t="s">
        <v>23</v>
      </c>
      <c r="B73" s="55" t="s">
        <v>79</v>
      </c>
      <c r="C73" s="56">
        <v>262</v>
      </c>
      <c r="D73" s="61"/>
      <c r="E73" s="61"/>
      <c r="F73" s="61"/>
      <c r="G73" s="61"/>
    </row>
    <row r="74" spans="1:7" ht="15" customHeight="1" hidden="1">
      <c r="A74" s="54" t="s">
        <v>23</v>
      </c>
      <c r="B74" s="55" t="s">
        <v>76</v>
      </c>
      <c r="C74" s="56">
        <v>268</v>
      </c>
      <c r="D74" s="61"/>
      <c r="E74" s="61"/>
      <c r="F74" s="61"/>
      <c r="G74" s="61"/>
    </row>
    <row r="75" spans="1:7" ht="6.75" customHeight="1">
      <c r="A75" s="78"/>
      <c r="B75" s="79"/>
      <c r="C75" s="56"/>
      <c r="D75" s="61"/>
      <c r="E75" s="61"/>
      <c r="F75" s="61"/>
      <c r="G75" s="61"/>
    </row>
    <row r="76" spans="1:10" ht="15.75" customHeight="1">
      <c r="A76" s="80" t="s">
        <v>80</v>
      </c>
      <c r="B76" s="81"/>
      <c r="C76" s="82">
        <v>270</v>
      </c>
      <c r="D76" s="82"/>
      <c r="E76" s="83">
        <f>+E41+E13</f>
        <v>3831329645460</v>
      </c>
      <c r="F76" s="83">
        <f>+F41+F13</f>
        <v>4016404467307</v>
      </c>
      <c r="G76" s="83">
        <f>+G41+G13</f>
        <v>3831227095562</v>
      </c>
      <c r="J76" s="64"/>
    </row>
    <row r="77" spans="1:7" ht="19.5" customHeight="1">
      <c r="A77" s="84"/>
      <c r="B77" s="85"/>
      <c r="C77" s="85"/>
      <c r="D77" s="85"/>
      <c r="E77" s="85"/>
      <c r="F77" s="86"/>
      <c r="G77" s="86"/>
    </row>
    <row r="78" ht="12.75" customHeight="1">
      <c r="A78" s="87" t="s">
        <v>81</v>
      </c>
    </row>
    <row r="79" spans="1:36" s="90" customFormat="1" ht="13.5">
      <c r="A79" s="1" t="s">
        <v>0</v>
      </c>
      <c r="B79" s="1"/>
      <c r="C79" s="1"/>
      <c r="D79" s="1"/>
      <c r="E79" s="1"/>
      <c r="F79" s="1"/>
      <c r="G79" s="88" t="s">
        <v>1</v>
      </c>
      <c r="H79" s="89"/>
      <c r="K79" s="89"/>
      <c r="AI79" s="91"/>
      <c r="AJ79" s="91"/>
    </row>
    <row r="80" spans="1:36" s="90" customFormat="1" ht="13.5">
      <c r="A80" s="1" t="s">
        <v>82</v>
      </c>
      <c r="B80" s="1"/>
      <c r="C80" s="1"/>
      <c r="D80" s="1"/>
      <c r="E80" s="1"/>
      <c r="F80" s="1"/>
      <c r="G80" s="92" t="s">
        <v>3</v>
      </c>
      <c r="H80" s="89"/>
      <c r="K80" s="89"/>
      <c r="AI80" s="91"/>
      <c r="AJ80" s="91"/>
    </row>
    <row r="81" spans="1:36" s="96" customFormat="1" ht="13.5">
      <c r="A81" s="10" t="s">
        <v>4</v>
      </c>
      <c r="B81" s="93"/>
      <c r="C81" s="93"/>
      <c r="D81" s="93"/>
      <c r="E81" s="93"/>
      <c r="F81" s="93"/>
      <c r="G81" s="94" t="s">
        <v>83</v>
      </c>
      <c r="H81" s="95"/>
      <c r="K81" s="95"/>
      <c r="AI81" s="97"/>
      <c r="AJ81" s="97"/>
    </row>
    <row r="82" spans="2:36" s="16" customFormat="1" ht="17.25" customHeight="1">
      <c r="B82" s="17"/>
      <c r="C82" s="17"/>
      <c r="D82" s="17"/>
      <c r="E82" s="17"/>
      <c r="F82" s="17"/>
      <c r="G82" s="17"/>
      <c r="H82" s="18"/>
      <c r="K82" s="18"/>
      <c r="AI82" s="19"/>
      <c r="AJ82" s="19"/>
    </row>
    <row r="83" spans="1:36" s="16" customFormat="1" ht="15">
      <c r="A83" s="163" t="s">
        <v>84</v>
      </c>
      <c r="B83" s="163"/>
      <c r="C83" s="163"/>
      <c r="D83" s="163"/>
      <c r="E83" s="163"/>
      <c r="F83" s="163"/>
      <c r="G83" s="163"/>
      <c r="H83" s="18"/>
      <c r="K83" s="18"/>
      <c r="AI83" s="19"/>
      <c r="AJ83" s="19"/>
    </row>
    <row r="84" spans="1:36" s="16" customFormat="1" ht="15">
      <c r="A84" s="163" t="s">
        <v>85</v>
      </c>
      <c r="B84" s="163"/>
      <c r="C84" s="163"/>
      <c r="D84" s="163"/>
      <c r="E84" s="163"/>
      <c r="F84" s="163"/>
      <c r="G84" s="163"/>
      <c r="H84" s="18"/>
      <c r="K84" s="18"/>
      <c r="AI84" s="19"/>
      <c r="AJ84" s="19"/>
    </row>
    <row r="85" spans="1:36" s="16" customFormat="1" ht="15">
      <c r="A85" s="98"/>
      <c r="B85" s="98"/>
      <c r="C85" s="98"/>
      <c r="D85" s="98"/>
      <c r="E85" s="98"/>
      <c r="F85" s="98"/>
      <c r="G85" s="22" t="s">
        <v>8</v>
      </c>
      <c r="H85" s="18"/>
      <c r="K85" s="18"/>
      <c r="AI85" s="19"/>
      <c r="AJ85" s="19"/>
    </row>
    <row r="86" spans="1:36" s="16" customFormat="1" ht="15">
      <c r="A86" s="99"/>
      <c r="B86" s="99"/>
      <c r="C86" s="99"/>
      <c r="D86" s="99"/>
      <c r="E86" s="99"/>
      <c r="F86" s="99"/>
      <c r="G86" s="25" t="s">
        <v>9</v>
      </c>
      <c r="H86" s="18"/>
      <c r="K86" s="18"/>
      <c r="AI86" s="19"/>
      <c r="AJ86" s="19"/>
    </row>
    <row r="87" spans="1:36" s="16" customFormat="1" ht="6.75" customHeight="1">
      <c r="A87" s="99"/>
      <c r="B87" s="99"/>
      <c r="C87" s="99"/>
      <c r="D87" s="99"/>
      <c r="E87" s="99"/>
      <c r="F87" s="99"/>
      <c r="G87" s="99"/>
      <c r="H87" s="18"/>
      <c r="K87" s="18"/>
      <c r="AI87" s="19"/>
      <c r="AJ87" s="19"/>
    </row>
    <row r="88" spans="1:7" ht="32.25" customHeight="1">
      <c r="A88" s="29" t="s">
        <v>86</v>
      </c>
      <c r="B88" s="100"/>
      <c r="C88" s="31" t="s">
        <v>11</v>
      </c>
      <c r="D88" s="32" t="s">
        <v>12</v>
      </c>
      <c r="E88" s="32"/>
      <c r="F88" s="34" t="str">
        <f>+F11</f>
        <v>30/9/2008</v>
      </c>
      <c r="G88" s="34" t="str">
        <f>+G11</f>
        <v>01/7/2008</v>
      </c>
    </row>
    <row r="89" spans="1:7" ht="4.5" customHeight="1">
      <c r="A89" s="101"/>
      <c r="B89" s="36"/>
      <c r="C89" s="37"/>
      <c r="D89" s="38"/>
      <c r="E89" s="38"/>
      <c r="F89" s="38"/>
      <c r="G89" s="102"/>
    </row>
    <row r="90" spans="1:7" ht="15" customHeight="1">
      <c r="A90" s="40" t="s">
        <v>87</v>
      </c>
      <c r="B90" s="67" t="s">
        <v>88</v>
      </c>
      <c r="C90" s="47">
        <v>300</v>
      </c>
      <c r="D90" s="49"/>
      <c r="E90" s="50">
        <f>+E92+E103</f>
        <v>2732004920776</v>
      </c>
      <c r="F90" s="50">
        <f>+F92+F103</f>
        <v>2894030763828</v>
      </c>
      <c r="G90" s="50">
        <f>+G92+G103</f>
        <v>2732004920776</v>
      </c>
    </row>
    <row r="91" spans="1:7" ht="13.5" customHeight="1">
      <c r="A91" s="54"/>
      <c r="B91" s="46"/>
      <c r="C91" s="47"/>
      <c r="D91" s="49"/>
      <c r="E91" s="49"/>
      <c r="F91" s="49"/>
      <c r="G91" s="49"/>
    </row>
    <row r="92" spans="1:7" ht="15.75" customHeight="1">
      <c r="A92" s="48" t="s">
        <v>19</v>
      </c>
      <c r="B92" s="46" t="s">
        <v>89</v>
      </c>
      <c r="C92" s="47">
        <v>310</v>
      </c>
      <c r="D92" s="61"/>
      <c r="E92" s="50">
        <f>+E93+E94+E95+E96+E97+E98+E99+E101</f>
        <v>1379116217965</v>
      </c>
      <c r="F92" s="50">
        <f>+F93+F94+F95+F96+F97+F98+F99+F101</f>
        <v>718055308871</v>
      </c>
      <c r="G92" s="50">
        <f>+G93+G94+G95+G96+G97+G98+G99+G101</f>
        <v>1379116217965</v>
      </c>
    </row>
    <row r="93" spans="1:10" ht="13.5" customHeight="1">
      <c r="A93" s="54" t="s">
        <v>21</v>
      </c>
      <c r="B93" s="55" t="s">
        <v>90</v>
      </c>
      <c r="C93" s="56">
        <v>311</v>
      </c>
      <c r="D93" s="57" t="s">
        <v>91</v>
      </c>
      <c r="E93" s="58">
        <f>+'[2]Sheet1'!C62+'[2]Sheet1'!C63</f>
        <v>507339965754</v>
      </c>
      <c r="F93" s="58">
        <f>+'[2]Sheet1'!D62+'[2]Sheet1'!D63</f>
        <v>341953731234</v>
      </c>
      <c r="G93" s="58">
        <f aca="true" t="shared" si="2" ref="G93:G102">+E93</f>
        <v>507339965754</v>
      </c>
      <c r="J93" s="63"/>
    </row>
    <row r="94" spans="1:10" ht="13.5" customHeight="1">
      <c r="A94" s="60" t="s">
        <v>23</v>
      </c>
      <c r="B94" s="55" t="s">
        <v>92</v>
      </c>
      <c r="C94" s="56">
        <v>312</v>
      </c>
      <c r="D94" s="61"/>
      <c r="E94" s="58">
        <f>+'[2]Sheet1'!C64</f>
        <v>801009880894</v>
      </c>
      <c r="F94" s="58">
        <f>+'[2]Sheet1'!D64</f>
        <v>306539651094</v>
      </c>
      <c r="G94" s="58">
        <f t="shared" si="2"/>
        <v>801009880894</v>
      </c>
      <c r="J94" s="63"/>
    </row>
    <row r="95" spans="1:10" ht="13.5" customHeight="1">
      <c r="A95" s="54" t="s">
        <v>33</v>
      </c>
      <c r="B95" s="55" t="s">
        <v>93</v>
      </c>
      <c r="C95" s="56">
        <v>313</v>
      </c>
      <c r="D95" s="61"/>
      <c r="E95" s="58">
        <f>+'[2]Sheet1'!C65</f>
        <v>21924854</v>
      </c>
      <c r="F95" s="58">
        <f>+'[2]Sheet1'!D65</f>
        <v>304939954</v>
      </c>
      <c r="G95" s="58">
        <f t="shared" si="2"/>
        <v>21924854</v>
      </c>
      <c r="J95" s="65"/>
    </row>
    <row r="96" spans="1:10" ht="13.5" customHeight="1">
      <c r="A96" s="60" t="s">
        <v>35</v>
      </c>
      <c r="B96" s="55" t="s">
        <v>94</v>
      </c>
      <c r="C96" s="56">
        <v>314</v>
      </c>
      <c r="D96" s="57" t="s">
        <v>95</v>
      </c>
      <c r="E96" s="58">
        <f>+'[2]Sheet1'!C66</f>
        <v>7292672502</v>
      </c>
      <c r="F96" s="58">
        <f>+'[2]Sheet1'!D66</f>
        <v>1853834965</v>
      </c>
      <c r="G96" s="58">
        <f t="shared" si="2"/>
        <v>7292672502</v>
      </c>
      <c r="J96" s="65"/>
    </row>
    <row r="97" spans="1:10" ht="13.5" customHeight="1">
      <c r="A97" s="54" t="s">
        <v>96</v>
      </c>
      <c r="B97" s="55" t="s">
        <v>97</v>
      </c>
      <c r="C97" s="56">
        <v>315</v>
      </c>
      <c r="D97" s="61"/>
      <c r="E97" s="58">
        <f>+'[2]Sheet1'!C67</f>
        <v>5243485708</v>
      </c>
      <c r="F97" s="58">
        <f>+'[2]Sheet1'!D67</f>
        <v>3973943923</v>
      </c>
      <c r="G97" s="58">
        <f t="shared" si="2"/>
        <v>5243485708</v>
      </c>
      <c r="J97" s="65"/>
    </row>
    <row r="98" spans="1:10" ht="13.5" customHeight="1">
      <c r="A98" s="60" t="s">
        <v>98</v>
      </c>
      <c r="B98" s="55" t="s">
        <v>99</v>
      </c>
      <c r="C98" s="56">
        <v>316</v>
      </c>
      <c r="D98" s="57" t="s">
        <v>100</v>
      </c>
      <c r="E98" s="58">
        <f>+'[2]Sheet1'!C73</f>
        <v>52582661410</v>
      </c>
      <c r="F98" s="58">
        <f>+'[2]Sheet1'!D73</f>
        <v>57176895508</v>
      </c>
      <c r="G98" s="58">
        <f t="shared" si="2"/>
        <v>52582661410</v>
      </c>
      <c r="J98" s="65"/>
    </row>
    <row r="99" spans="1:10" ht="13.5" customHeight="1">
      <c r="A99" s="54" t="s">
        <v>101</v>
      </c>
      <c r="B99" s="55" t="s">
        <v>102</v>
      </c>
      <c r="C99" s="56">
        <v>317</v>
      </c>
      <c r="D99" s="61"/>
      <c r="E99" s="58">
        <f>+'[2]Sheet1'!C68</f>
        <v>0</v>
      </c>
      <c r="F99" s="58">
        <f>+'[2]Sheet1'!D68</f>
        <v>0</v>
      </c>
      <c r="G99" s="58">
        <f t="shared" si="2"/>
        <v>0</v>
      </c>
      <c r="J99" s="65"/>
    </row>
    <row r="100" spans="1:10" ht="13.5" customHeight="1" hidden="1">
      <c r="A100" s="45" t="s">
        <v>103</v>
      </c>
      <c r="B100" s="55" t="s">
        <v>104</v>
      </c>
      <c r="C100" s="56">
        <v>318</v>
      </c>
      <c r="D100" s="61"/>
      <c r="E100" s="61"/>
      <c r="F100" s="61"/>
      <c r="G100" s="58">
        <f t="shared" si="2"/>
        <v>0</v>
      </c>
      <c r="J100" s="103"/>
    </row>
    <row r="101" spans="1:10" ht="13.5" customHeight="1">
      <c r="A101" s="54" t="s">
        <v>103</v>
      </c>
      <c r="B101" s="55" t="s">
        <v>105</v>
      </c>
      <c r="C101" s="56">
        <v>319</v>
      </c>
      <c r="D101" s="61"/>
      <c r="E101" s="58">
        <f>+'[2]Sheet1'!C69</f>
        <v>5625626843</v>
      </c>
      <c r="F101" s="58">
        <f>+'[2]Sheet1'!D69</f>
        <v>6252312193</v>
      </c>
      <c r="G101" s="58">
        <f t="shared" si="2"/>
        <v>5625626843</v>
      </c>
      <c r="J101" s="63"/>
    </row>
    <row r="102" spans="1:7" ht="3.75" customHeight="1">
      <c r="A102" s="54"/>
      <c r="B102" s="55"/>
      <c r="C102" s="56"/>
      <c r="D102" s="61"/>
      <c r="E102" s="61"/>
      <c r="F102" s="61"/>
      <c r="G102" s="58">
        <f t="shared" si="2"/>
        <v>0</v>
      </c>
    </row>
    <row r="103" spans="1:36" s="52" customFormat="1" ht="15.75" customHeight="1">
      <c r="A103" s="68" t="s">
        <v>25</v>
      </c>
      <c r="B103" s="46" t="s">
        <v>106</v>
      </c>
      <c r="C103" s="47">
        <v>320</v>
      </c>
      <c r="D103" s="49"/>
      <c r="E103" s="50">
        <f>+E107</f>
        <v>1352888702811</v>
      </c>
      <c r="F103" s="50">
        <f>+F107</f>
        <v>2175975454957</v>
      </c>
      <c r="G103" s="50">
        <f>+G107</f>
        <v>1352888702811</v>
      </c>
      <c r="H103" s="51"/>
      <c r="K103" s="51"/>
      <c r="AI103" s="53"/>
      <c r="AJ103" s="53"/>
    </row>
    <row r="104" spans="1:7" ht="13.5" customHeight="1" hidden="1">
      <c r="A104" s="66" t="s">
        <v>21</v>
      </c>
      <c r="B104" s="55" t="s">
        <v>107</v>
      </c>
      <c r="C104" s="56">
        <v>321</v>
      </c>
      <c r="D104" s="61"/>
      <c r="E104" s="61"/>
      <c r="F104" s="61"/>
      <c r="G104" s="61"/>
    </row>
    <row r="105" spans="1:7" ht="13.5" customHeight="1" hidden="1">
      <c r="A105" s="66" t="s">
        <v>23</v>
      </c>
      <c r="B105" s="55" t="s">
        <v>108</v>
      </c>
      <c r="C105" s="56">
        <v>322</v>
      </c>
      <c r="D105" s="61"/>
      <c r="E105" s="61"/>
      <c r="F105" s="61"/>
      <c r="G105" s="61"/>
    </row>
    <row r="106" spans="1:7" ht="13.5" customHeight="1" hidden="1">
      <c r="A106" s="66" t="s">
        <v>33</v>
      </c>
      <c r="B106" s="55" t="s">
        <v>109</v>
      </c>
      <c r="C106" s="56">
        <v>323</v>
      </c>
      <c r="D106" s="61"/>
      <c r="E106" s="61"/>
      <c r="F106" s="61"/>
      <c r="G106" s="61"/>
    </row>
    <row r="107" spans="1:10" ht="13.5" customHeight="1">
      <c r="A107" s="54" t="s">
        <v>21</v>
      </c>
      <c r="B107" s="55" t="s">
        <v>110</v>
      </c>
      <c r="C107" s="56">
        <v>324</v>
      </c>
      <c r="D107" s="57" t="s">
        <v>111</v>
      </c>
      <c r="E107" s="58">
        <f>+'[2]Sheet1'!C70</f>
        <v>1352888702811</v>
      </c>
      <c r="F107" s="58">
        <f>+'[2]Sheet1'!D70</f>
        <v>2175975454957</v>
      </c>
      <c r="G107" s="58">
        <f>+E107</f>
        <v>1352888702811</v>
      </c>
      <c r="I107" s="104"/>
      <c r="J107" s="63"/>
    </row>
    <row r="108" spans="1:10" ht="13.5" customHeight="1" hidden="1">
      <c r="A108" s="66">
        <v>1</v>
      </c>
      <c r="B108" s="55" t="s">
        <v>112</v>
      </c>
      <c r="C108" s="56">
        <v>325</v>
      </c>
      <c r="D108" s="61"/>
      <c r="E108" s="61"/>
      <c r="F108" s="61"/>
      <c r="G108" s="61"/>
      <c r="I108" s="105"/>
      <c r="J108" s="105"/>
    </row>
    <row r="109" spans="1:10" ht="6" customHeight="1">
      <c r="A109" s="45"/>
      <c r="B109" s="55"/>
      <c r="C109" s="56"/>
      <c r="D109" s="61"/>
      <c r="E109" s="61"/>
      <c r="F109" s="61"/>
      <c r="G109" s="61"/>
      <c r="I109" s="104"/>
      <c r="J109" s="104"/>
    </row>
    <row r="110" spans="1:36" s="52" customFormat="1" ht="15.75" customHeight="1">
      <c r="A110" s="40" t="s">
        <v>113</v>
      </c>
      <c r="B110" s="67" t="s">
        <v>114</v>
      </c>
      <c r="C110" s="47">
        <v>400</v>
      </c>
      <c r="D110" s="49"/>
      <c r="E110" s="50">
        <f>+E112+E124</f>
        <v>1099222174786</v>
      </c>
      <c r="F110" s="50">
        <f>+F112+F124</f>
        <v>1122373703479</v>
      </c>
      <c r="G110" s="50">
        <f>+G112+G124</f>
        <v>1099222174786</v>
      </c>
      <c r="H110" s="51"/>
      <c r="I110" s="106"/>
      <c r="J110" s="106"/>
      <c r="K110" s="51"/>
      <c r="AI110" s="53"/>
      <c r="AJ110" s="53"/>
    </row>
    <row r="111" spans="1:10" ht="15" hidden="1">
      <c r="A111" s="48"/>
      <c r="B111" s="46"/>
      <c r="C111" s="47"/>
      <c r="D111" s="61"/>
      <c r="E111" s="61"/>
      <c r="F111" s="61"/>
      <c r="G111" s="61"/>
      <c r="I111" s="105"/>
      <c r="J111" s="105"/>
    </row>
    <row r="112" spans="1:36" s="52" customFormat="1" ht="15.75" customHeight="1">
      <c r="A112" s="48" t="s">
        <v>19</v>
      </c>
      <c r="B112" s="46" t="s">
        <v>115</v>
      </c>
      <c r="C112" s="107">
        <v>410</v>
      </c>
      <c r="D112" s="108"/>
      <c r="E112" s="50">
        <f>+E113+E118+E119+E122+E123+E117+E121</f>
        <v>1092335109619</v>
      </c>
      <c r="F112" s="50">
        <f>+F113+F118+F119+F122+F123+F117+F121+F120</f>
        <v>1110617481646</v>
      </c>
      <c r="G112" s="50">
        <f>+G113+G118+G119+G122+G123+G117+G121+G120</f>
        <v>1092335109619</v>
      </c>
      <c r="H112" s="51"/>
      <c r="K112" s="51"/>
      <c r="AI112" s="53"/>
      <c r="AJ112" s="53"/>
    </row>
    <row r="113" spans="1:10" ht="13.5" customHeight="1">
      <c r="A113" s="54" t="s">
        <v>21</v>
      </c>
      <c r="B113" s="55" t="s">
        <v>116</v>
      </c>
      <c r="C113" s="56">
        <v>411</v>
      </c>
      <c r="D113" s="57" t="s">
        <v>117</v>
      </c>
      <c r="E113" s="58">
        <f>+'[2]Sheet1'!C79</f>
        <v>917602650000</v>
      </c>
      <c r="F113" s="58">
        <f>+'[2]Sheet1'!D79</f>
        <v>917602650000</v>
      </c>
      <c r="G113" s="58">
        <f aca="true" t="shared" si="3" ref="G113:G121">+E113</f>
        <v>917602650000</v>
      </c>
      <c r="J113" s="65"/>
    </row>
    <row r="114" spans="1:7" ht="13.5" customHeight="1" hidden="1">
      <c r="A114" s="60" t="s">
        <v>23</v>
      </c>
      <c r="B114" s="55" t="s">
        <v>118</v>
      </c>
      <c r="C114" s="56">
        <v>412</v>
      </c>
      <c r="D114" s="61"/>
      <c r="E114" s="61"/>
      <c r="F114" s="61"/>
      <c r="G114" s="58">
        <f t="shared" si="3"/>
        <v>0</v>
      </c>
    </row>
    <row r="115" spans="1:7" ht="13.5" customHeight="1" hidden="1">
      <c r="A115" s="60" t="s">
        <v>33</v>
      </c>
      <c r="B115" s="55" t="s">
        <v>119</v>
      </c>
      <c r="C115" s="56">
        <v>413</v>
      </c>
      <c r="D115" s="61"/>
      <c r="E115" s="58"/>
      <c r="F115" s="61"/>
      <c r="G115" s="58">
        <f t="shared" si="3"/>
        <v>0</v>
      </c>
    </row>
    <row r="116" spans="1:7" ht="13.5" customHeight="1" hidden="1">
      <c r="A116" s="109" t="s">
        <v>35</v>
      </c>
      <c r="B116" s="110" t="s">
        <v>120</v>
      </c>
      <c r="C116" s="111">
        <v>414</v>
      </c>
      <c r="D116" s="112"/>
      <c r="E116" s="58">
        <f>+'[2]Sheet1'!C80</f>
        <v>0</v>
      </c>
      <c r="F116" s="112"/>
      <c r="G116" s="58">
        <f t="shared" si="3"/>
        <v>0</v>
      </c>
    </row>
    <row r="117" spans="1:7" ht="13.5" customHeight="1">
      <c r="A117" s="113" t="s">
        <v>23</v>
      </c>
      <c r="B117" s="110" t="s">
        <v>121</v>
      </c>
      <c r="C117" s="111">
        <v>415</v>
      </c>
      <c r="D117" s="112"/>
      <c r="E117" s="58">
        <f>+'[2]Sheet1'!C81</f>
        <v>-2456991059</v>
      </c>
      <c r="F117" s="58">
        <f>+'[2]Sheet1'!D81</f>
        <v>-2456991059</v>
      </c>
      <c r="G117" s="58">
        <f t="shared" si="3"/>
        <v>-2456991059</v>
      </c>
    </row>
    <row r="118" spans="1:10" ht="13.5" customHeight="1">
      <c r="A118" s="114" t="s">
        <v>33</v>
      </c>
      <c r="B118" s="110" t="s">
        <v>122</v>
      </c>
      <c r="C118" s="111">
        <v>416</v>
      </c>
      <c r="D118" s="57" t="s">
        <v>123</v>
      </c>
      <c r="E118" s="58">
        <f>+'[2]Sheet1'!C82</f>
        <v>20660682723</v>
      </c>
      <c r="F118" s="58">
        <f>+'[2]Sheet1'!D82</f>
        <v>48923407464</v>
      </c>
      <c r="G118" s="58">
        <f t="shared" si="3"/>
        <v>20660682723</v>
      </c>
      <c r="J118" s="59"/>
    </row>
    <row r="119" spans="1:10" ht="13.5" customHeight="1">
      <c r="A119" s="54" t="s">
        <v>35</v>
      </c>
      <c r="B119" s="55" t="s">
        <v>124</v>
      </c>
      <c r="C119" s="56">
        <v>417</v>
      </c>
      <c r="D119" s="57" t="s">
        <v>123</v>
      </c>
      <c r="E119" s="58">
        <f>+'[2]Sheet1'!C83</f>
        <v>4489459649</v>
      </c>
      <c r="F119" s="58">
        <f>+'[2]Sheet1'!D83</f>
        <v>7517608729</v>
      </c>
      <c r="G119" s="58">
        <f t="shared" si="3"/>
        <v>4489459649</v>
      </c>
      <c r="J119" s="59"/>
    </row>
    <row r="120" spans="1:10" ht="13.5" customHeight="1">
      <c r="A120" s="54" t="s">
        <v>96</v>
      </c>
      <c r="B120" s="110" t="s">
        <v>125</v>
      </c>
      <c r="C120" s="56"/>
      <c r="D120" s="57"/>
      <c r="E120" s="58"/>
      <c r="F120" s="58">
        <f>+'[2]Sheet1'!D90</f>
        <v>63000000000</v>
      </c>
      <c r="G120" s="58">
        <f t="shared" si="3"/>
        <v>0</v>
      </c>
      <c r="J120" s="59"/>
    </row>
    <row r="121" spans="1:7" ht="13.5" customHeight="1">
      <c r="A121" s="54" t="s">
        <v>98</v>
      </c>
      <c r="B121" s="55" t="s">
        <v>126</v>
      </c>
      <c r="C121" s="56">
        <v>418</v>
      </c>
      <c r="D121" s="61"/>
      <c r="E121" s="58">
        <f>+'[2]Sheet1'!C84</f>
        <v>152039308306</v>
      </c>
      <c r="F121" s="58">
        <f>+'[2]Sheet1'!D84</f>
        <v>76030806512</v>
      </c>
      <c r="G121" s="58">
        <f t="shared" si="3"/>
        <v>152039308306</v>
      </c>
    </row>
    <row r="122" spans="1:10" ht="13.5" customHeight="1" hidden="1">
      <c r="A122" s="54" t="s">
        <v>35</v>
      </c>
      <c r="B122" s="55" t="s">
        <v>127</v>
      </c>
      <c r="C122" s="56">
        <v>419</v>
      </c>
      <c r="D122" s="57" t="s">
        <v>123</v>
      </c>
      <c r="E122" s="58">
        <f>+'[2]Sheet1'!C91</f>
        <v>0</v>
      </c>
      <c r="F122" s="58">
        <f>+'[2]Sheet1'!D91</f>
        <v>0</v>
      </c>
      <c r="G122" s="58"/>
      <c r="J122" s="65"/>
    </row>
    <row r="123" spans="1:7" ht="15" hidden="1">
      <c r="A123" s="66" t="s">
        <v>96</v>
      </c>
      <c r="B123" s="55" t="s">
        <v>128</v>
      </c>
      <c r="C123" s="56"/>
      <c r="D123" s="61"/>
      <c r="E123" s="58"/>
      <c r="F123" s="58"/>
      <c r="G123" s="58"/>
    </row>
    <row r="124" spans="1:36" s="52" customFormat="1" ht="13.5" customHeight="1">
      <c r="A124" s="68" t="s">
        <v>25</v>
      </c>
      <c r="B124" s="46" t="s">
        <v>129</v>
      </c>
      <c r="C124" s="47">
        <v>420</v>
      </c>
      <c r="D124" s="49"/>
      <c r="E124" s="50">
        <f>+E125+E126+E127</f>
        <v>6887065167</v>
      </c>
      <c r="F124" s="50">
        <f>+F125+F126+F127</f>
        <v>11756221833</v>
      </c>
      <c r="G124" s="50">
        <f>+G125+G126+G127</f>
        <v>6887065167</v>
      </c>
      <c r="H124" s="51"/>
      <c r="K124" s="51"/>
      <c r="AI124" s="53"/>
      <c r="AJ124" s="53"/>
    </row>
    <row r="125" spans="1:10" ht="13.5" customHeight="1">
      <c r="A125" s="54" t="s">
        <v>21</v>
      </c>
      <c r="B125" s="55" t="s">
        <v>130</v>
      </c>
      <c r="C125" s="56">
        <v>421</v>
      </c>
      <c r="D125" s="57" t="s">
        <v>123</v>
      </c>
      <c r="E125" s="58">
        <f>+'[2]Sheet1'!C88</f>
        <v>6232297006</v>
      </c>
      <c r="F125" s="58">
        <f>+'[2]Sheet1'!D88</f>
        <v>10873779430</v>
      </c>
      <c r="G125" s="58">
        <f>+E125</f>
        <v>6232297006</v>
      </c>
      <c r="J125" s="59"/>
    </row>
    <row r="126" spans="1:7" ht="13.5" customHeight="1" hidden="1">
      <c r="A126" s="54" t="s">
        <v>23</v>
      </c>
      <c r="B126" s="55" t="s">
        <v>131</v>
      </c>
      <c r="C126" s="56">
        <v>422</v>
      </c>
      <c r="D126" s="61"/>
      <c r="E126" s="61"/>
      <c r="F126" s="61"/>
      <c r="G126" s="58">
        <f>+E126</f>
        <v>0</v>
      </c>
    </row>
    <row r="127" spans="1:7" ht="13.5" customHeight="1">
      <c r="A127" s="60" t="s">
        <v>23</v>
      </c>
      <c r="B127" s="55" t="s">
        <v>132</v>
      </c>
      <c r="C127" s="56">
        <v>423</v>
      </c>
      <c r="D127" s="61"/>
      <c r="E127" s="58">
        <f>+'[2]Sheet1'!C94</f>
        <v>654768161</v>
      </c>
      <c r="F127" s="58">
        <f>+'[2]Sheet1'!D94</f>
        <v>882442403</v>
      </c>
      <c r="G127" s="58">
        <f>+E127</f>
        <v>654768161</v>
      </c>
    </row>
    <row r="128" spans="1:7" ht="9.75" customHeight="1">
      <c r="A128" s="115"/>
      <c r="B128" s="116"/>
      <c r="C128" s="69"/>
      <c r="D128" s="61"/>
      <c r="E128" s="61"/>
      <c r="F128" s="61"/>
      <c r="G128" s="61"/>
    </row>
    <row r="129" spans="1:10" ht="15.75" customHeight="1">
      <c r="A129" s="80" t="s">
        <v>133</v>
      </c>
      <c r="B129" s="81"/>
      <c r="C129" s="82">
        <v>430</v>
      </c>
      <c r="D129" s="81"/>
      <c r="E129" s="83">
        <f>+E110+E90</f>
        <v>3831227095562</v>
      </c>
      <c r="F129" s="83">
        <f>+F110+F90</f>
        <v>4016404467307</v>
      </c>
      <c r="G129" s="83">
        <f>+G110+G90</f>
        <v>3831227095562</v>
      </c>
      <c r="J129" s="27"/>
    </row>
    <row r="130" spans="5:10" ht="16.5" customHeight="1">
      <c r="E130" s="117">
        <f>+E129-E76</f>
        <v>-102549898</v>
      </c>
      <c r="F130" s="117">
        <f>+F129-F76</f>
        <v>0</v>
      </c>
      <c r="G130" s="118">
        <f>+G129-G76</f>
        <v>0</v>
      </c>
      <c r="J130" s="27"/>
    </row>
    <row r="131" spans="7:10" ht="16.5" customHeight="1" hidden="1">
      <c r="G131" s="119"/>
      <c r="J131" s="27"/>
    </row>
    <row r="132" spans="1:7" ht="15.75" customHeight="1">
      <c r="A132" s="20" t="s">
        <v>134</v>
      </c>
      <c r="B132" s="20"/>
      <c r="C132" s="20"/>
      <c r="D132" s="20"/>
      <c r="E132" s="20"/>
      <c r="F132" s="120"/>
      <c r="G132" s="20"/>
    </row>
    <row r="133" spans="1:7" ht="19.5" customHeight="1">
      <c r="A133" s="121" t="s">
        <v>135</v>
      </c>
      <c r="B133" s="122"/>
      <c r="C133" s="122"/>
      <c r="D133" s="123" t="s">
        <v>136</v>
      </c>
      <c r="E133" s="123"/>
      <c r="F133" s="124" t="str">
        <f>+F88</f>
        <v>30/9/2008</v>
      </c>
      <c r="G133" s="124" t="str">
        <f>+G88</f>
        <v>01/7/2008</v>
      </c>
    </row>
    <row r="134" spans="1:7" ht="3" customHeight="1">
      <c r="A134" s="45"/>
      <c r="B134" s="125"/>
      <c r="C134" s="125"/>
      <c r="D134" s="126"/>
      <c r="E134" s="127"/>
      <c r="F134" s="127"/>
      <c r="G134" s="128"/>
    </row>
    <row r="135" spans="1:7" ht="15.75" customHeight="1" hidden="1">
      <c r="A135" s="60" t="s">
        <v>21</v>
      </c>
      <c r="B135" s="129" t="s">
        <v>137</v>
      </c>
      <c r="C135" s="129"/>
      <c r="D135" s="130"/>
      <c r="E135" s="131"/>
      <c r="F135" s="131"/>
      <c r="G135" s="132"/>
    </row>
    <row r="136" spans="1:7" ht="15.75" customHeight="1">
      <c r="A136" s="60" t="s">
        <v>21</v>
      </c>
      <c r="B136" s="129" t="s">
        <v>138</v>
      </c>
      <c r="C136" s="129"/>
      <c r="D136" s="130"/>
      <c r="E136" s="130"/>
      <c r="F136" s="133">
        <v>12752973678</v>
      </c>
      <c r="G136" s="133">
        <v>13941208644</v>
      </c>
    </row>
    <row r="137" spans="1:7" ht="15.75" customHeight="1" hidden="1">
      <c r="A137" s="60" t="s">
        <v>33</v>
      </c>
      <c r="B137" s="129" t="s">
        <v>139</v>
      </c>
      <c r="C137" s="129"/>
      <c r="D137" s="130"/>
      <c r="E137" s="131"/>
      <c r="F137" s="131"/>
      <c r="G137" s="132"/>
    </row>
    <row r="138" spans="1:7" ht="15.75" customHeight="1" hidden="1">
      <c r="A138" s="54" t="s">
        <v>23</v>
      </c>
      <c r="B138" s="129" t="s">
        <v>140</v>
      </c>
      <c r="C138" s="129"/>
      <c r="D138" s="134" t="s">
        <v>141</v>
      </c>
      <c r="E138" s="135"/>
      <c r="F138" s="135"/>
      <c r="G138" s="132"/>
    </row>
    <row r="139" spans="1:7" ht="15.75" customHeight="1" hidden="1">
      <c r="A139" s="45" t="s">
        <v>96</v>
      </c>
      <c r="B139" s="129" t="s">
        <v>142</v>
      </c>
      <c r="C139" s="129"/>
      <c r="D139" s="130"/>
      <c r="E139" s="131"/>
      <c r="F139" s="131"/>
      <c r="G139" s="136"/>
    </row>
    <row r="140" spans="1:7" ht="15.75" customHeight="1" hidden="1">
      <c r="A140" s="45" t="s">
        <v>98</v>
      </c>
      <c r="B140" s="129" t="s">
        <v>143</v>
      </c>
      <c r="C140" s="129"/>
      <c r="D140" s="130"/>
      <c r="E140" s="131"/>
      <c r="F140" s="131"/>
      <c r="G140" s="132"/>
    </row>
    <row r="141" spans="1:7" ht="15.75" customHeight="1" hidden="1">
      <c r="A141" s="54" t="s">
        <v>33</v>
      </c>
      <c r="B141" s="129" t="s">
        <v>144</v>
      </c>
      <c r="C141" s="129"/>
      <c r="D141" s="134" t="s">
        <v>145</v>
      </c>
      <c r="E141" s="135"/>
      <c r="F141" s="135"/>
      <c r="G141" s="137"/>
    </row>
    <row r="142" spans="1:7" ht="4.5" customHeight="1">
      <c r="A142" s="138"/>
      <c r="B142" s="85"/>
      <c r="C142" s="85"/>
      <c r="D142" s="139"/>
      <c r="E142" s="140"/>
      <c r="F142" s="140"/>
      <c r="G142" s="141"/>
    </row>
    <row r="143" ht="4.5" customHeight="1"/>
    <row r="144" spans="6:7" ht="15.75" customHeight="1">
      <c r="F144" s="227" t="s">
        <v>146</v>
      </c>
      <c r="G144" s="227"/>
    </row>
    <row r="145" spans="1:36" s="129" customFormat="1" ht="6.75" customHeight="1">
      <c r="A145" s="23"/>
      <c r="B145" s="24"/>
      <c r="C145" s="24"/>
      <c r="D145" s="24"/>
      <c r="E145" s="24"/>
      <c r="F145" s="24"/>
      <c r="H145" s="18"/>
      <c r="K145" s="18"/>
      <c r="AI145" s="142"/>
      <c r="AJ145" s="142"/>
    </row>
    <row r="146" spans="1:36" s="129" customFormat="1" ht="3" customHeight="1">
      <c r="A146" s="108"/>
      <c r="B146" s="108"/>
      <c r="C146" s="108"/>
      <c r="D146" s="24"/>
      <c r="E146" s="24"/>
      <c r="F146" s="24"/>
      <c r="G146" s="28"/>
      <c r="H146" s="18"/>
      <c r="K146" s="18"/>
      <c r="AI146" s="142"/>
      <c r="AJ146" s="142"/>
    </row>
    <row r="147" spans="1:36" s="146" customFormat="1" ht="15" customHeight="1">
      <c r="A147" s="52"/>
      <c r="B147" s="143" t="s">
        <v>147</v>
      </c>
      <c r="C147" s="143"/>
      <c r="D147" s="143"/>
      <c r="E147" s="143"/>
      <c r="F147" s="143"/>
      <c r="G147" s="144" t="s">
        <v>148</v>
      </c>
      <c r="H147" s="145"/>
      <c r="K147" s="145"/>
      <c r="AI147" s="147"/>
      <c r="AJ147" s="147"/>
    </row>
    <row r="148" spans="1:36" s="146" customFormat="1" ht="90" customHeight="1">
      <c r="A148" s="52"/>
      <c r="B148" s="143"/>
      <c r="C148" s="143"/>
      <c r="D148" s="143"/>
      <c r="E148" s="143"/>
      <c r="F148" s="143"/>
      <c r="G148" s="144"/>
      <c r="H148" s="145"/>
      <c r="K148" s="145"/>
      <c r="AI148" s="147"/>
      <c r="AJ148" s="147"/>
    </row>
    <row r="149" spans="1:36" s="146" customFormat="1" ht="20.25" customHeight="1">
      <c r="A149" s="108"/>
      <c r="B149" s="143" t="s">
        <v>149</v>
      </c>
      <c r="C149" s="143"/>
      <c r="D149" s="143"/>
      <c r="E149" s="143"/>
      <c r="F149" s="143"/>
      <c r="G149" s="143" t="s">
        <v>150</v>
      </c>
      <c r="H149" s="145"/>
      <c r="K149" s="145"/>
      <c r="AI149" s="147"/>
      <c r="AJ149" s="147"/>
    </row>
    <row r="150" spans="1:36" s="146" customFormat="1" ht="8.25" customHeight="1">
      <c r="A150" s="108"/>
      <c r="B150" s="108"/>
      <c r="C150" s="108"/>
      <c r="D150" s="108"/>
      <c r="E150" s="108"/>
      <c r="F150" s="108"/>
      <c r="G150" s="148"/>
      <c r="H150" s="145"/>
      <c r="K150" s="145"/>
      <c r="AI150" s="147"/>
      <c r="AJ150" s="147"/>
    </row>
    <row r="151" spans="1:36" s="129" customFormat="1" ht="12.75" customHeight="1">
      <c r="A151" s="85"/>
      <c r="B151" s="85"/>
      <c r="C151" s="85"/>
      <c r="D151" s="85"/>
      <c r="E151" s="85"/>
      <c r="F151" s="85"/>
      <c r="G151" s="86"/>
      <c r="H151" s="18"/>
      <c r="K151" s="18"/>
      <c r="AI151" s="142"/>
      <c r="AJ151" s="142"/>
    </row>
    <row r="152" ht="12.75" customHeight="1">
      <c r="A152" s="149" t="s">
        <v>151</v>
      </c>
    </row>
    <row r="153" ht="3" customHeight="1"/>
    <row r="179" ht="21" customHeight="1"/>
  </sheetData>
  <mergeCells count="5">
    <mergeCell ref="F144:G144"/>
    <mergeCell ref="A5:G5"/>
    <mergeCell ref="A6:G6"/>
    <mergeCell ref="A83:G83"/>
    <mergeCell ref="A84:G84"/>
  </mergeCells>
  <printOptions horizontalCentered="1"/>
  <pageMargins left="0.72" right="0.23" top="0.5" bottom="0" header="0.62992125984252" footer="0.16"/>
  <pageSetup horizontalDpi="800" verticalDpi="800" orientation="portrait" paperSize="9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Butson cement join-stock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Ngoc Tuan</dc:creator>
  <cp:keywords/>
  <dc:description/>
  <cp:lastModifiedBy>thaoln</cp:lastModifiedBy>
  <dcterms:created xsi:type="dcterms:W3CDTF">2008-10-23T06:31:59Z</dcterms:created>
  <dcterms:modified xsi:type="dcterms:W3CDTF">2008-10-24T02:15:57Z</dcterms:modified>
  <cp:category/>
  <cp:version/>
  <cp:contentType/>
  <cp:contentStatus/>
</cp:coreProperties>
</file>